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I:\ROZPOČET\Rozpočet 2025\K. IX. rozpočtové opatření 2025\"/>
    </mc:Choice>
  </mc:AlternateContent>
  <xr:revisionPtr revIDLastSave="0" documentId="13_ncr:1_{913D92DF-66FA-4F20-BEFA-0663F284225B}" xr6:coauthVersionLast="47" xr6:coauthVersionMax="47" xr10:uidLastSave="{00000000-0000-0000-0000-000000000000}"/>
  <bookViews>
    <workbookView xWindow="-120" yWindow="-120" windowWidth="29040" windowHeight="15720" activeTab="1" xr2:uid="{00000000-000D-0000-FFFF-FFFF00000000}"/>
  </bookViews>
  <sheets>
    <sheet name="PRIJMY" sheetId="5" r:id="rId1"/>
    <sheet name="VYDAJE"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1" i="4" l="1"/>
  <c r="C141" i="4"/>
  <c r="B141" i="4"/>
  <c r="D145" i="4"/>
  <c r="D97" i="4"/>
  <c r="D74" i="4"/>
  <c r="D26" i="5"/>
  <c r="D144" i="4" l="1"/>
  <c r="D90" i="4" l="1"/>
  <c r="D45" i="5"/>
  <c r="D108" i="4"/>
  <c r="D17" i="4"/>
  <c r="D89" i="4"/>
  <c r="B31" i="5"/>
  <c r="C31" i="5"/>
  <c r="D34" i="5"/>
  <c r="D31" i="5" s="1"/>
  <c r="D9" i="4" l="1"/>
  <c r="D39" i="5"/>
  <c r="D33" i="5"/>
  <c r="D32" i="5"/>
  <c r="D29" i="5"/>
  <c r="B28" i="5"/>
  <c r="C28" i="5"/>
  <c r="D11" i="5"/>
  <c r="D10" i="5"/>
  <c r="D9" i="5"/>
  <c r="D147" i="4"/>
  <c r="D143" i="4"/>
  <c r="D142" i="4"/>
  <c r="D138" i="4"/>
  <c r="D137" i="4"/>
  <c r="D136" i="4"/>
  <c r="D135" i="4"/>
  <c r="D134" i="4"/>
  <c r="D133" i="4"/>
  <c r="D130" i="4"/>
  <c r="D129" i="4"/>
  <c r="D128" i="4"/>
  <c r="D127" i="4"/>
  <c r="D126" i="4"/>
  <c r="D125" i="4"/>
  <c r="D124" i="4"/>
  <c r="D123" i="4"/>
  <c r="D121" i="4"/>
  <c r="D122" i="4"/>
  <c r="D120" i="4"/>
  <c r="D119" i="4"/>
  <c r="D118" i="4"/>
  <c r="D117" i="4"/>
  <c r="D116" i="4"/>
  <c r="D115" i="4"/>
  <c r="D114" i="4"/>
  <c r="D113" i="4"/>
  <c r="D109" i="4"/>
  <c r="D107" i="4"/>
  <c r="D106" i="4"/>
  <c r="D105" i="4"/>
  <c r="D102" i="4"/>
  <c r="D101" i="4"/>
  <c r="D100" i="4"/>
  <c r="D96" i="4"/>
  <c r="D95" i="4"/>
  <c r="D94" i="4"/>
  <c r="D93" i="4"/>
  <c r="D92" i="4"/>
  <c r="D91" i="4"/>
  <c r="D88" i="4"/>
  <c r="D87" i="4"/>
  <c r="D86" i="4"/>
  <c r="D85" i="4"/>
  <c r="D84" i="4"/>
  <c r="D83" i="4"/>
  <c r="D82" i="4" s="1"/>
  <c r="D80" i="4"/>
  <c r="D79" i="4"/>
  <c r="D78" i="4"/>
  <c r="D77" i="4"/>
  <c r="D76" i="4"/>
  <c r="D75" i="4"/>
  <c r="D73" i="4"/>
  <c r="D72" i="4"/>
  <c r="D71" i="4"/>
  <c r="D70" i="4"/>
  <c r="D69" i="4"/>
  <c r="D68" i="4"/>
  <c r="D67" i="4"/>
  <c r="D64" i="4"/>
  <c r="D63" i="4"/>
  <c r="D62" i="4"/>
  <c r="D61" i="4"/>
  <c r="D59" i="4"/>
  <c r="D58" i="4"/>
  <c r="D57" i="4"/>
  <c r="D56" i="4"/>
  <c r="D55" i="4"/>
  <c r="D54" i="4"/>
  <c r="D53" i="4"/>
  <c r="D52" i="4"/>
  <c r="D51" i="4"/>
  <c r="D50" i="4"/>
  <c r="D49" i="4"/>
  <c r="D48" i="4"/>
  <c r="D47" i="4"/>
  <c r="D46" i="4"/>
  <c r="D45" i="4"/>
  <c r="D44" i="4"/>
  <c r="D43" i="4"/>
  <c r="D42" i="4"/>
  <c r="D41" i="4"/>
  <c r="D40" i="4"/>
  <c r="D39" i="4"/>
  <c r="D37" i="4"/>
  <c r="D36" i="4"/>
  <c r="D35" i="4"/>
  <c r="D34" i="4"/>
  <c r="D33" i="4"/>
  <c r="D32" i="4"/>
  <c r="D29" i="4"/>
  <c r="D26" i="4"/>
  <c r="D25" i="4"/>
  <c r="D24" i="4"/>
  <c r="D23" i="4"/>
  <c r="D22" i="4"/>
  <c r="D21" i="4"/>
  <c r="D20" i="4"/>
  <c r="D19" i="4"/>
  <c r="D18" i="4"/>
  <c r="D16" i="4"/>
  <c r="D15" i="4"/>
  <c r="D14" i="4"/>
  <c r="D13" i="4"/>
  <c r="D12" i="4"/>
  <c r="D11" i="4"/>
  <c r="D10" i="4"/>
  <c r="D8" i="4"/>
  <c r="C66" i="4" l="1"/>
  <c r="C132" i="4"/>
  <c r="C104" i="4"/>
  <c r="D38" i="4" l="1"/>
  <c r="B132" i="4"/>
  <c r="B41" i="5" l="1"/>
  <c r="D66" i="4"/>
  <c r="D7" i="4"/>
  <c r="D132" i="4"/>
  <c r="B82" i="4"/>
  <c r="D104" i="4"/>
  <c r="B104" i="4"/>
  <c r="D41" i="5" l="1"/>
  <c r="B66" i="4" l="1"/>
  <c r="D44" i="5" l="1"/>
  <c r="D43" i="5" s="1"/>
  <c r="C44" i="5"/>
  <c r="C43" i="5" s="1"/>
  <c r="B44" i="5"/>
  <c r="B43" i="5" s="1"/>
  <c r="C41" i="5"/>
  <c r="D28" i="5"/>
  <c r="D20" i="5"/>
  <c r="C20" i="5"/>
  <c r="B20" i="5"/>
  <c r="D13" i="5"/>
  <c r="C13" i="5"/>
  <c r="B13" i="5"/>
  <c r="D8" i="5"/>
  <c r="C8" i="5"/>
  <c r="B8" i="5"/>
  <c r="D140" i="4"/>
  <c r="C140" i="4"/>
  <c r="B140" i="4"/>
  <c r="D112" i="4"/>
  <c r="D111" i="4" s="1"/>
  <c r="C112" i="4"/>
  <c r="C111" i="4" s="1"/>
  <c r="B112" i="4"/>
  <c r="B111" i="4" s="1"/>
  <c r="D99" i="4"/>
  <c r="C99" i="4"/>
  <c r="B99" i="4"/>
  <c r="C82" i="4"/>
  <c r="D60" i="4"/>
  <c r="D31" i="4" s="1"/>
  <c r="C60" i="4"/>
  <c r="B60" i="4"/>
  <c r="C38" i="4"/>
  <c r="C31" i="4" s="1"/>
  <c r="B38" i="4"/>
  <c r="D28" i="4"/>
  <c r="C28" i="4"/>
  <c r="B28" i="4"/>
  <c r="C7" i="4"/>
  <c r="B7" i="4"/>
  <c r="D149" i="4" l="1"/>
  <c r="B31" i="4"/>
  <c r="B149" i="4" s="1"/>
  <c r="C149" i="4"/>
  <c r="C36" i="5"/>
  <c r="C48" i="5" s="1"/>
  <c r="D36" i="5"/>
  <c r="D48" i="5" s="1"/>
  <c r="B36" i="5"/>
  <c r="B48" i="5" s="1"/>
</calcChain>
</file>

<file path=xl/sharedStrings.xml><?xml version="1.0" encoding="utf-8"?>
<sst xmlns="http://schemas.openxmlformats.org/spreadsheetml/2006/main" count="253" uniqueCount="241">
  <si>
    <t>Příjmy běžné - daňové</t>
  </si>
  <si>
    <t xml:space="preserve">     Podíl na daních</t>
  </si>
  <si>
    <t xml:space="preserve">     Ostatní transfery (životní prostředí)</t>
  </si>
  <si>
    <t xml:space="preserve">     Ostatní transfery (doprava)</t>
  </si>
  <si>
    <t xml:space="preserve">     Poplatek za provoz systému shrom., sběru, přepravy, třídění, využívání a odstraňování komunálních odpadů</t>
  </si>
  <si>
    <t xml:space="preserve">     Poplatky ze psů</t>
  </si>
  <si>
    <t xml:space="preserve">     Poplatek za užívání veřejného prostranství</t>
  </si>
  <si>
    <t xml:space="preserve">     Správní poplatky</t>
  </si>
  <si>
    <t>Příjmy běžné - nedaňové</t>
  </si>
  <si>
    <t xml:space="preserve">     Příjmy z vlastní činnosti</t>
  </si>
  <si>
    <t xml:space="preserve">     Příjmy z poskytování služeb</t>
  </si>
  <si>
    <t xml:space="preserve">     Příjmy z pronájmu nemovitostí</t>
  </si>
  <si>
    <t xml:space="preserve">     Daň z přidané hodnoty</t>
  </si>
  <si>
    <t xml:space="preserve">     Poplatky</t>
  </si>
  <si>
    <t xml:space="preserve">     Příjmy z úroků</t>
  </si>
  <si>
    <t xml:space="preserve">     Přijaté sankční platby</t>
  </si>
  <si>
    <t xml:space="preserve">     Ostatní činnosti j.n.</t>
  </si>
  <si>
    <t xml:space="preserve">     Ostatní nedaňové příjmy</t>
  </si>
  <si>
    <t xml:space="preserve">     Přijaté dotace</t>
  </si>
  <si>
    <t xml:space="preserve">     Dotace na volby</t>
  </si>
  <si>
    <t xml:space="preserve"> </t>
  </si>
  <si>
    <t>ROZPOČTOVÉ PŘÍJMY CELKEM</t>
  </si>
  <si>
    <t>Financování</t>
  </si>
  <si>
    <t xml:space="preserve">     Změna stavu peněžních prostředků na BÚ</t>
  </si>
  <si>
    <t>FINANCOVÁNÍ CELKEM</t>
  </si>
  <si>
    <t>PŘÍJMY CELKEM</t>
  </si>
  <si>
    <t>11 - HOSPODÁŘSTVÍ</t>
  </si>
  <si>
    <t>13 - PRÁCE A SOCIÁLNÍ VĚCI</t>
  </si>
  <si>
    <t>14 - VNITŘNÍ SPRÁVA</t>
  </si>
  <si>
    <t>15 - ŽIVOTNÍ PROSTŘEDÍ</t>
  </si>
  <si>
    <t>27 - DOPRAVA</t>
  </si>
  <si>
    <t>29 - ZEMĚDĚLSTVÍ A LESNÍ HOSPODÁŘSTVÍ</t>
  </si>
  <si>
    <t>33 - ŠKOLSTVÍ, MLÁDEŽ, TĚLOVÝCHOVA</t>
  </si>
  <si>
    <t>34 - KULTURA</t>
  </si>
  <si>
    <t>98 - VŠEOBECNÁ POKLADNÍ SPRÁVA</t>
  </si>
  <si>
    <t>VÝDAJE CELKEM</t>
  </si>
  <si>
    <t>(v tis. Kč)</t>
  </si>
  <si>
    <t>v tis. Kč</t>
  </si>
  <si>
    <t>Komentář</t>
  </si>
  <si>
    <t>Odměny členům zastupitelstva a členům výborů, kteří nejsou členy ZMO Pardubice VI</t>
  </si>
  <si>
    <t>Místní rozhlasy</t>
  </si>
  <si>
    <t>Opravy, udržování a vybavení sportovišť v obvodě</t>
  </si>
  <si>
    <t>Opravy a údržba památek</t>
  </si>
  <si>
    <t>Nákup služeb a materiálu, modernizace a opravy</t>
  </si>
  <si>
    <t>Údržba dopravních prostředků</t>
  </si>
  <si>
    <t>Výpočetní technika</t>
  </si>
  <si>
    <t>Klub důchodců</t>
  </si>
  <si>
    <t>Platy zaměstnanců</t>
  </si>
  <si>
    <t>Ostatní osobní výdaje</t>
  </si>
  <si>
    <t>Náhrada platů v době nemoci</t>
  </si>
  <si>
    <t>Povinné pojistné</t>
  </si>
  <si>
    <t>Povinné odvody</t>
  </si>
  <si>
    <t>Provoz</t>
  </si>
  <si>
    <t>- Ochranné pomůcky</t>
  </si>
  <si>
    <t>- Léky a zdravotnický materiál</t>
  </si>
  <si>
    <r>
      <t xml:space="preserve">- Prádlo, oděv a obuv </t>
    </r>
    <r>
      <rPr>
        <i/>
        <sz val="9"/>
        <color theme="1"/>
        <rFont val="Calibri"/>
        <family val="2"/>
        <charset val="238"/>
        <scheme val="minor"/>
      </rPr>
      <t>(ručníky, utěrky apod.)</t>
    </r>
  </si>
  <si>
    <t>- Knihy, učební pomůcky a tisk</t>
  </si>
  <si>
    <r>
      <t xml:space="preserve">- Drobný dlouhodobý hmotný majetek </t>
    </r>
    <r>
      <rPr>
        <i/>
        <sz val="9"/>
        <color theme="1"/>
        <rFont val="Calibri"/>
        <family val="2"/>
        <charset val="238"/>
        <scheme val="minor"/>
      </rPr>
      <t>(doplnění vybavení kanceláří úřadu, zázemí pro pracovní četu)</t>
    </r>
  </si>
  <si>
    <r>
      <t>- Nákup materiálu</t>
    </r>
    <r>
      <rPr>
        <i/>
        <sz val="11"/>
        <color theme="1"/>
        <rFont val="Calibri"/>
        <family val="2"/>
        <charset val="238"/>
        <scheme val="minor"/>
      </rPr>
      <t xml:space="preserve"> </t>
    </r>
    <r>
      <rPr>
        <i/>
        <sz val="9"/>
        <color theme="1"/>
        <rFont val="Calibri"/>
        <family val="2"/>
        <charset val="238"/>
        <scheme val="minor"/>
      </rPr>
      <t>(kancelářské potřeby, úklidové a hygienické prostředky apod.)</t>
    </r>
  </si>
  <si>
    <t>- Voda</t>
  </si>
  <si>
    <t>- Plyn</t>
  </si>
  <si>
    <t>- Elektrická energie</t>
  </si>
  <si>
    <t>- Služby pošt</t>
  </si>
  <si>
    <t>- Služby telekomunikací a radiokomunikací</t>
  </si>
  <si>
    <r>
      <t xml:space="preserve">- Služby peněžních ústavů </t>
    </r>
    <r>
      <rPr>
        <i/>
        <sz val="9"/>
        <color theme="1"/>
        <rFont val="Calibri"/>
        <family val="2"/>
        <charset val="238"/>
        <scheme val="minor"/>
      </rPr>
      <t>(poplatky za vedení účtů)</t>
    </r>
  </si>
  <si>
    <t>- Konzultační, poradenské a právní služby</t>
  </si>
  <si>
    <t>- Služby školení a vzdělávání</t>
  </si>
  <si>
    <t>- Služby zpracování dat</t>
  </si>
  <si>
    <r>
      <t xml:space="preserve">- Nákup služeb </t>
    </r>
    <r>
      <rPr>
        <i/>
        <sz val="9"/>
        <color theme="1"/>
        <rFont val="Calibri"/>
        <family val="2"/>
        <charset val="238"/>
        <scheme val="minor"/>
      </rPr>
      <t>(např. vstupní, periodické a výstupní prohlídky dle ZP, příspěvek na stravenky zaměstnancům atd.)</t>
    </r>
  </si>
  <si>
    <t>- Opravy a udržování</t>
  </si>
  <si>
    <r>
      <t xml:space="preserve">- Cestovné </t>
    </r>
    <r>
      <rPr>
        <i/>
        <sz val="11"/>
        <color theme="1"/>
        <rFont val="Calibri"/>
        <family val="2"/>
        <charset val="238"/>
        <scheme val="minor"/>
      </rPr>
      <t>(cestovní náhrady zaměstnancům a členům zastupitelstva)</t>
    </r>
  </si>
  <si>
    <t>- Pohoštění</t>
  </si>
  <si>
    <t>- Platby daní a poplatků</t>
  </si>
  <si>
    <t>- Refundace mezd a platů</t>
  </si>
  <si>
    <t>Činnost místních komisí</t>
  </si>
  <si>
    <t>- Místní komise Opočínek</t>
  </si>
  <si>
    <t>- Místní komise Lány na Důlku</t>
  </si>
  <si>
    <t>- Místní komise Staré Čívice</t>
  </si>
  <si>
    <t>- Místní komise Svítkov - Popkovice</t>
  </si>
  <si>
    <t>Velkoobjemové kontejnery, odpadkové koše, koše  na psí exkrementy, koše na separovaný odpad</t>
  </si>
  <si>
    <t>Odstraňování černých skládek</t>
  </si>
  <si>
    <t>Nákup materiálu</t>
  </si>
  <si>
    <t>Pohonné hmoty a maziva</t>
  </si>
  <si>
    <t>Drobný dlouhodobý hmotný majetek</t>
  </si>
  <si>
    <t>Údržba zeleně</t>
  </si>
  <si>
    <t>Opravy a udržování</t>
  </si>
  <si>
    <t>PD, studie, posudky</t>
  </si>
  <si>
    <t>Poskytnuté dary</t>
  </si>
  <si>
    <t>Opravy komunikací a chodníků, služby, materiál</t>
  </si>
  <si>
    <t>Odstraňování vraků</t>
  </si>
  <si>
    <t>Projektová dokumentace a inženýrská činnost</t>
  </si>
  <si>
    <t>Čištění melioračních příkopů</t>
  </si>
  <si>
    <t>Monitoring a zaměření stávajících kanalizací</t>
  </si>
  <si>
    <t xml:space="preserve">Kanalizace Opočínek - poskytnuté dary     </t>
  </si>
  <si>
    <t>Podpora sportovních akcí v obvodě</t>
  </si>
  <si>
    <t xml:space="preserve">Knihovny </t>
  </si>
  <si>
    <t>- Platy a ostatní osobní výdaje</t>
  </si>
  <si>
    <t>- Povinné pojistné</t>
  </si>
  <si>
    <t>- Nákup knih a časopisů</t>
  </si>
  <si>
    <t>- Příspěvek pro Krajskou knihovnu v Pardubicích</t>
  </si>
  <si>
    <t>- Drobný dlouhodobý hmotný majetek</t>
  </si>
  <si>
    <t>- Nákup materiálu</t>
  </si>
  <si>
    <t>- Nákup služeb</t>
  </si>
  <si>
    <t>- Opravy</t>
  </si>
  <si>
    <t>Organizování přednášek</t>
  </si>
  <si>
    <t>Akce organizované ÚMO Pardubice VI</t>
  </si>
  <si>
    <t>Vánoční výzdoba</t>
  </si>
  <si>
    <t>Životní jubilea</t>
  </si>
  <si>
    <t>Podpora kulturních akcí v obvodě</t>
  </si>
  <si>
    <t>Dary obyvatelstvu</t>
  </si>
  <si>
    <t>Volby</t>
  </si>
  <si>
    <t>Rezerva rady</t>
  </si>
  <si>
    <t>Rezerva rozpočtu - obecná</t>
  </si>
  <si>
    <t>Rezerva rozpočtu - havarijní</t>
  </si>
  <si>
    <t>Výkupy pozemků pro realizaci investičních akcí</t>
  </si>
  <si>
    <t>Ostatní náklady související s realizací investičních akcí</t>
  </si>
  <si>
    <t>finanční prostředky na úhradu nájmů pozemků, věcných břemen, apod.</t>
  </si>
  <si>
    <t>navržené částky jsou stanoveny dle transferů z města viz. příloha transfery na MO.</t>
  </si>
  <si>
    <t>částky jsou navrženy dle předpokládaného výběru poplatků.</t>
  </si>
  <si>
    <t>příjmy z poskytování drobných služeb - kopírování v rámci provádění vidimace, poplatky vybírané knihovnou, reklamy zveřejněné v Pardubické šestce.</t>
  </si>
  <si>
    <t>zahrnuje finanční prostředky hrazené za pronájem objektů svěřených do správy obvodu dle uzavřených smluv o nájmu nebytových prostor.</t>
  </si>
  <si>
    <t>zahrnují vratky přeplatků záloh (např. předplatné, odběr elektřiny, plynu), které se plně nebo z části vztahují k zálohám placeným v minulých rozpočtových letech. Dále zahrnují příjmy náhrad nákladů přestupkového řízení.</t>
  </si>
  <si>
    <t xml:space="preserve">     Dotace z Úřadu práce</t>
  </si>
  <si>
    <t>Veřejně prospěšné práce</t>
  </si>
  <si>
    <t>finanční prostředky jsou určeny na řešení havarijních stavů majetku a na krizové stavy. Na základě zákona o krizovém řízení vyčleňují obce ve svém rozpočtu účelovou rezervu na řešení krizových situací a odstraňování jejích následků.</t>
  </si>
  <si>
    <t>věcné dary pro seniory, významná životní jubilea občanů obvodu.</t>
  </si>
  <si>
    <t>náklady na vánoční výzdobu úřadu a stromu před ZŠ Svítkov.</t>
  </si>
  <si>
    <t>zejména náklady související se zajištěním akcí Rozloučení s prázdninami, plesu a rozsvícení vánočního stromu před ZŠ Svítkov.</t>
  </si>
  <si>
    <t>zahrnuje materiál pro kronikáře, květiny k pomníkům, apod.</t>
  </si>
  <si>
    <t>náklady na pořízení knih a časopisů pro knihovnu ve Svítkově ve výši 70,0 tis. Kč a pro knihovnu ve Starých Čívicích ve výši 40,0 tis. Kč.</t>
  </si>
  <si>
    <t>rekonstrukce, rozšíření sítě, uložení vrchního vedení do země, běžné opravy.</t>
  </si>
  <si>
    <t>provádění běžných oprav na hřištích,doplnění herních prvků.</t>
  </si>
  <si>
    <t>běžné opravy a rekonstrukce na objektech ve správě obvodu.</t>
  </si>
  <si>
    <t>činnost Klubu důchodců.</t>
  </si>
  <si>
    <t>přistavování velkoobjemových kontejnerů na určená stanoviště, obsluha odpadkových košů a košů na psí exkrementy a kontejnerů na separovaný odpad, popelnice pro úřad.</t>
  </si>
  <si>
    <t>odstraňování černých skládek a zřizování opatření proti jejich vzniku.</t>
  </si>
  <si>
    <t>pohonné hmoty a maziva pro zahradní a komunální techniku.</t>
  </si>
  <si>
    <t>prostředky na sekání trávy, ořez keřů a stromů, pletí záhonu,odstraňování plevele, nákup nové výsadby apod.</t>
  </si>
  <si>
    <t>poskytnutí daru za provedení zálivky zeleně.</t>
  </si>
  <si>
    <t>opravy dle stavu povrchů komunikací a chodníků včetně odstraňování havarijních situací, zimní údržba, čištění komunikací apod.</t>
  </si>
  <si>
    <t>zajištění odvozu a likvidace autovraku z místní komunikace.</t>
  </si>
  <si>
    <t>údržba a zajištění funkčnosti melioračních staveb.</t>
  </si>
  <si>
    <t>průzkum stavu kanalizace.</t>
  </si>
  <si>
    <t>poskytnutí daru občanům na realizaci kanalizační přípojky v Opočínku.</t>
  </si>
  <si>
    <t>KONSOLIDAČNÍ TRANSFER - PŘÍJMY</t>
  </si>
  <si>
    <t xml:space="preserve">   Finanční vypořádání za předchozí rok v rámci závěrečného účtu</t>
  </si>
  <si>
    <t xml:space="preserve">   Transfer z rozpočtu města</t>
  </si>
  <si>
    <t>Výsadba zeleně</t>
  </si>
  <si>
    <t>prostředky na výsadbu nových stromů v MO.</t>
  </si>
  <si>
    <t>- Náhrada platů v době nemoci</t>
  </si>
  <si>
    <t>KONSOLIDAČNÍ TRANSFER - VÝDAJE</t>
  </si>
  <si>
    <t>Transfer do rozpočtu města</t>
  </si>
  <si>
    <t>- Stanovené části místního poplatku za provoz systému shromažďování, sběru, přepravy, třídění, využívání a odstraňování komunálního odpadu</t>
  </si>
  <si>
    <t>PŘÍDĚL DO SOCIÁLNÍHO FONDU</t>
  </si>
  <si>
    <t>Opravy krytu asfaltových komunikací</t>
  </si>
  <si>
    <t>Opravy krytu dlážděných komunikací</t>
  </si>
  <si>
    <t xml:space="preserve">   Transfer na údržbu zeleně (sekání) v lokalitě Svítkov - západ</t>
  </si>
  <si>
    <t>- výdaje v souvislosti s GDPR</t>
  </si>
  <si>
    <t>dotace na vytváření pracovních příležitostí v rámci veřejně prospěšných prací.</t>
  </si>
  <si>
    <t>případná úhrada za neplnění povinného podílu občanů se změněnou pracovní schopností na celkovém počtu zaměstnanců statutárního města Pardubice .</t>
  </si>
  <si>
    <t>náklady na zaměstnávání osob v rámci smlouvy uzavřené s Úřadem práce.</t>
  </si>
  <si>
    <t>zahrnuje náklady spojené s činností knihoven.</t>
  </si>
  <si>
    <t>projektová dokumentace a studie na obnovu veřejného prostransví, posudky na stav zeleně.</t>
  </si>
  <si>
    <t>Přírodní sportovní areál "K Pašti"</t>
  </si>
  <si>
    <t>Odpočinková zóna Sweetpark</t>
  </si>
  <si>
    <t>- upgrade a technická podpora programu</t>
  </si>
  <si>
    <t>Budova ÚMO Pardubice VI</t>
  </si>
  <si>
    <t>Opočínek č.p. 53 - obnova altánu</t>
  </si>
  <si>
    <t>mzdové náklady na uzavřené DPP.</t>
  </si>
  <si>
    <t>předpokládané náklady na zajištění elektrické přípojky.</t>
  </si>
  <si>
    <t>správa, údržba a nákup výpočetní techniky včetně softwarového vybavení.</t>
  </si>
  <si>
    <t>Rozpočet MO Pardubice VI na rok 2025 - příjmy</t>
  </si>
  <si>
    <t>Sportovní areál Staré Čívice</t>
  </si>
  <si>
    <t>Odstraňování nepovolených reklam u místních komunikací</t>
  </si>
  <si>
    <t>Dary, dotace - individuální žádosti</t>
  </si>
  <si>
    <t>náklady na volby do Poslanecké sněmovny Parlamentu ČR.</t>
  </si>
  <si>
    <t>Chodník od ul. U Bylanky k společnosti Mountfield a.s.</t>
  </si>
  <si>
    <t>Rozpočet MO Pardubice VI na rok 2025 - výdaje</t>
  </si>
  <si>
    <t>Úprava křižovatky Kostnická + OŽK ke Dlouhé ulici</t>
  </si>
  <si>
    <t>Výměna střešní krytiny na budově úřadu</t>
  </si>
  <si>
    <t xml:space="preserve">Nákup nového komunálního vozu </t>
  </si>
  <si>
    <t xml:space="preserve">Výměna klimatizace v budově úřadu </t>
  </si>
  <si>
    <t xml:space="preserve">Rekonstrukce oplocení sportoviště v Lánech na Důlku </t>
  </si>
  <si>
    <t>Odpočinková zóna Sweetpark - el. přípojka</t>
  </si>
  <si>
    <t>Materiál pro krizové situace</t>
  </si>
  <si>
    <t>Protipovodňové pytle, písek, plovoucí a kalová čerpadla</t>
  </si>
  <si>
    <t>Výměnu krytu komunikace v Opočínku po uložení kanalizace - u hřiště</t>
  </si>
  <si>
    <t>Podpora sportovních klubů v obvodě</t>
  </si>
  <si>
    <t>oprava povrchu komunikace po kanalizaci realizované v roce 2024.</t>
  </si>
  <si>
    <t>Obnova mobiliáře v obvodě</t>
  </si>
  <si>
    <t>pořížení nových knihobudek a vývěsních skříněk po obvodě.</t>
  </si>
  <si>
    <t>dotace na volby do Poslanecké sněmovny Parlamentu ČR.</t>
  </si>
  <si>
    <t>Zařízení k měření rychlosti motorových vozidel S.Č.</t>
  </si>
  <si>
    <t xml:space="preserve">Informační cedulky k názvu ulic </t>
  </si>
  <si>
    <t>nákup materiálu a nářadí i na údržbu zeleně</t>
  </si>
  <si>
    <t>nákup mobiliáře a techniky i na údržbu zeleně.</t>
  </si>
  <si>
    <t>oprava a údržba techniky i na údržbu zeleně a mobiliáře.</t>
  </si>
  <si>
    <t>výměna oplocení včetně přístupové branky a vrat.</t>
  </si>
  <si>
    <t>předpokládané náklady na zajištění el. přípojky pro studnu a vánoční strom.</t>
  </si>
  <si>
    <t>předpokládané náklady na opravu zvoničky v Opočínku.</t>
  </si>
  <si>
    <t>rekonstrukce zázemí a vybavení pro pracovní četu.</t>
  </si>
  <si>
    <t>smyslem projektu, který inicioval Klub přátel Pardubicka, je umístit k tabulkám s názvy ulic 
pojmenovaných po regionálních osobnostech doplňkovou tabulku se stručnou informací o 
dané osobnosti. V našem MO jsou navrženy tři ulice.</t>
  </si>
  <si>
    <t>sejmutí a likvidace červených šindelů, nová plechová krytina.</t>
  </si>
  <si>
    <t>klimatizační jednotky a rozvody dosluhují, nutná obměna.</t>
  </si>
  <si>
    <t>údržba, opravy, nákup pohonných hmot a spotřebního materiálu na auta.</t>
  </si>
  <si>
    <t>pro údržbu zeleně, letní a zimní čištění chodníků, čištění sportovišť.</t>
  </si>
  <si>
    <t>dle aktuálního stavu a potřeby.</t>
  </si>
  <si>
    <t>rekonstrukce  křižovatky dle PD a oprava povrchu k ulici Dlouhá.</t>
  </si>
  <si>
    <t>nevyčerpané finanční prostředky z roku 2024, v nichž je zahrnuto financování akcí přecházejících z rozpočtu 2024 - viz. XI. rozpočtové opatření roku 2024.</t>
  </si>
  <si>
    <t>částka je stanovena dle příl. transfery mezi městem a MO.</t>
  </si>
  <si>
    <t>náklady na zhotovení projektové dokumentace na rekonstrukce a výstavbu místních komunikací: 
PD el. přípojky do sportovního areálu Na Pašti
PD el. přípojky pro budoucí park
Technický dozor investora
Sportoviště Popkovice - případná aktualizace nebo úpravy 
Studie dopravní situace v lokalitě Svítkov V
Zajištění externí administrace na VZ
Stavení úpravy na komunikacích Svítkov V
Zhotovení dokumentace pro výměnu krytu komunikací v Opočínku po uložení kanalizace
Lávka přes Bylanku Žižkova ulice
Rekonstrukce komunikací v ulici Kpt. Poplera
Rekonstrukce slepé komunikace v ulici Žižkova
Studie dopravní situace ve Starých Čívicích
Zřízení chodníku v ulici Žižkova v Popkovicích
PD pro zařízení k měření rychlosti motorových vozidel 
Zhotovení přístřešků ve Starých Čívicích a Opočínku</t>
  </si>
  <si>
    <t>Zelenobranská dubina</t>
  </si>
  <si>
    <t>náklady na pořízení a realizaci technického zařízení pro úsekové měření.</t>
  </si>
  <si>
    <t>platby zdravotního a sociálního pojištění, Česká Kooperativa.</t>
  </si>
  <si>
    <t>Nepeněžitý dar pro ZŠ Svítkov, MŠ Duha a MŠ Doubek</t>
  </si>
  <si>
    <t>ZŠ Svítkov - sada pro pokusy s vakuem pro výuku fyziky.</t>
  </si>
  <si>
    <t>Navrhovaná změna</t>
  </si>
  <si>
    <t>prodloužení VO v lokalitě Lány na Důlku - Krchleby (úsek mezi stožáry č. 7 až 13).</t>
  </si>
  <si>
    <t xml:space="preserve">Veřejné osvětlení Pardubice - Lány na Důlku </t>
  </si>
  <si>
    <t xml:space="preserve">     Dotace na pořízení fotovoltaického systému pro budovu ÚMO Pardubice VI (Kostnická 865)</t>
  </si>
  <si>
    <t>Podpora SDH v obvodě</t>
  </si>
  <si>
    <t>Revitalizace kostelu a zvoničky Svítkov</t>
  </si>
  <si>
    <t>Stavební úprava komunikací v lokalitě Svítkov V</t>
  </si>
  <si>
    <t>úprava vjezdu do stávající „Zóny 30“ a stavební úpravy rampových částí nájezdů na zvýšené plochy křižovatek s ulicí Na Humenském.</t>
  </si>
  <si>
    <t>Lávka přes Bylanku, Žižkova ulice II</t>
  </si>
  <si>
    <t>lávka přes Bylanku z ul. Žižkova k terminálu letiště.</t>
  </si>
  <si>
    <t>odhadované náklady na opravu povrchu komunikace v ul. Pražská (stará), ul. Motoristů, ul. Kostnická (od Bylanky pro ul. Braneckou), ul. Žižkova, Lány na Důlku za hřbitovem, ul. Přerovská (od ul. Žižkova po ul. Srnojedská), ul. Školní (od ul. Popkovická po křižovatku s ul. Kostnická), ul. Pražská (úsek od ul. Popkovická k Auto Kelly), ul. K Hladíkovu, ul. Za Oborou (od ul. Přeloučská po MŠ, ul. V Chaloupkách, Lány na Důlku (od č.p. 58 po č.p. 63).</t>
  </si>
  <si>
    <t>vyčištění prostoru od náletových dřevin a zajištění průchodnosti, obnova a doplnění nového mobiliáře.</t>
  </si>
  <si>
    <t>VIII. RO 2025</t>
  </si>
  <si>
    <t>- výdaje na akci "Revitalizace kostelu a zvoničky Svítkov"</t>
  </si>
  <si>
    <t>spoluúčast na úhradě nákladů na revitalizaci exteriéru a interiéru kostela a zvoničky ve Svítkově (ul.Žižkova/kpt. Poplera). Převod finančních prostředků na MmP - viz. Konsolidační transfer - výdaje.</t>
  </si>
  <si>
    <t>IX. RO 2025</t>
  </si>
  <si>
    <t>obnova altánu na zahradě  č.p. 53. Upraveno dle předpokládaného čerpání.</t>
  </si>
  <si>
    <t>likvidace starého a stavba nového přístřešku u parketu u hřiště. Upraveno dle předpokládaného čerpání.</t>
  </si>
  <si>
    <t>Úprava prostranství před domem č.p. 764 - 765 v ul. Kostnická</t>
  </si>
  <si>
    <t xml:space="preserve">odstranění dřevin, výsadba dřevin a rostlin, zřízení okrasného záhonu, úprava zpevněných ploch </t>
  </si>
  <si>
    <t>upraveno dle předpokládaného čerpání v souvislosti s prováděnými pracemi.</t>
  </si>
  <si>
    <t>(IX. rozpočtové opatření 2025)</t>
  </si>
  <si>
    <t>Rekonstrukce komunikace v ul. Kpt. Poplera</t>
  </si>
  <si>
    <t>- dotace HBC Svítkov Stars</t>
  </si>
  <si>
    <t>spoluúčast na poskytnuté dotaci HBC Svítkov Stars - rekonstrukce plastového povrchu a mantinelů hokejbalového hřiště ve Svítkově. Poskytnutí dotace je podmíněno schválením dotace od Národní sportovní agentury.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</si>
</sst>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b/>
      <sz val="11"/>
      <color theme="1"/>
      <name val="Calibri"/>
      <family val="2"/>
      <charset val="238"/>
      <scheme val="minor"/>
    </font>
    <font>
      <b/>
      <u/>
      <sz val="11"/>
      <color theme="1"/>
      <name val="Calibri"/>
      <family val="2"/>
      <charset val="238"/>
      <scheme val="minor"/>
    </font>
    <font>
      <i/>
      <sz val="11"/>
      <color theme="1"/>
      <name val="Calibri"/>
      <family val="2"/>
      <charset val="238"/>
      <scheme val="minor"/>
    </font>
    <font>
      <i/>
      <sz val="9"/>
      <color theme="1"/>
      <name val="Calibri"/>
      <family val="2"/>
      <charset val="238"/>
      <scheme val="minor"/>
    </font>
    <font>
      <b/>
      <sz val="18"/>
      <color theme="1"/>
      <name val="Calibri"/>
      <family val="2"/>
      <charset val="238"/>
      <scheme val="minor"/>
    </font>
    <font>
      <i/>
      <sz val="12"/>
      <color theme="1"/>
      <name val="Calibri"/>
      <family val="2"/>
      <charset val="238"/>
      <scheme val="minor"/>
    </font>
    <font>
      <sz val="9"/>
      <color theme="1"/>
      <name val="Calibri"/>
      <family val="2"/>
      <charset val="238"/>
      <scheme val="minor"/>
    </font>
    <font>
      <i/>
      <sz val="8"/>
      <color theme="1"/>
      <name val="Calibri"/>
      <family val="2"/>
      <charset val="238"/>
      <scheme val="minor"/>
    </font>
    <font>
      <b/>
      <sz val="11"/>
      <name val="Calibri"/>
      <family val="2"/>
      <charset val="238"/>
      <scheme val="minor"/>
    </font>
    <font>
      <sz val="11"/>
      <name val="Calibri"/>
      <family val="2"/>
      <charset val="238"/>
      <scheme val="minor"/>
    </font>
    <font>
      <b/>
      <i/>
      <sz val="11"/>
      <color theme="1"/>
      <name val="Calibri"/>
      <family val="2"/>
      <charset val="238"/>
      <scheme val="minor"/>
    </font>
    <font>
      <i/>
      <sz val="11"/>
      <name val="Calibri"/>
      <family val="2"/>
      <charset val="238"/>
      <scheme val="minor"/>
    </font>
    <font>
      <sz val="9"/>
      <name val="Calibri"/>
      <family val="2"/>
      <charset val="238"/>
      <scheme val="minor"/>
    </font>
    <font>
      <sz val="11"/>
      <color rgb="FFFF0000"/>
      <name val="Calibri"/>
      <family val="2"/>
      <charset val="238"/>
      <scheme val="minor"/>
    </font>
    <font>
      <b/>
      <i/>
      <sz val="18"/>
      <color theme="1"/>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1">
    <xf numFmtId="0" fontId="0" fillId="0" borderId="0"/>
  </cellStyleXfs>
  <cellXfs count="77">
    <xf numFmtId="0" fontId="0" fillId="0" borderId="0" xfId="0"/>
    <xf numFmtId="0" fontId="0" fillId="0" borderId="1" xfId="0" applyBorder="1"/>
    <xf numFmtId="0" fontId="0" fillId="0" borderId="1" xfId="0" applyBorder="1" applyAlignment="1">
      <alignment horizontal="center" wrapText="1"/>
    </xf>
    <xf numFmtId="0" fontId="0" fillId="2" borderId="1" xfId="0" applyFill="1" applyBorder="1"/>
    <xf numFmtId="0" fontId="0" fillId="0" borderId="1" xfId="0" applyBorder="1" applyAlignment="1">
      <alignment wrapText="1"/>
    </xf>
    <xf numFmtId="0" fontId="2" fillId="0" borderId="1" xfId="0" applyFont="1" applyBorder="1"/>
    <xf numFmtId="0" fontId="1" fillId="0" borderId="1" xfId="0" applyFont="1" applyBorder="1"/>
    <xf numFmtId="0" fontId="1" fillId="3" borderId="1" xfId="0" applyFont="1" applyFill="1" applyBorder="1"/>
    <xf numFmtId="0" fontId="1" fillId="0" borderId="1" xfId="0" applyFont="1" applyBorder="1" applyAlignment="1">
      <alignment wrapText="1"/>
    </xf>
    <xf numFmtId="0" fontId="8" fillId="0" borderId="1" xfId="0" applyFont="1" applyBorder="1" applyAlignment="1">
      <alignment horizontal="center" wrapText="1"/>
    </xf>
    <xf numFmtId="4" fontId="8" fillId="0" borderId="1" xfId="0" applyNumberFormat="1" applyFont="1" applyBorder="1" applyAlignment="1">
      <alignment horizontal="center" wrapText="1"/>
    </xf>
    <xf numFmtId="0" fontId="7" fillId="0" borderId="1" xfId="0" applyFont="1" applyBorder="1" applyAlignment="1">
      <alignment horizontal="center" vertical="center" wrapText="1"/>
    </xf>
    <xf numFmtId="0" fontId="0" fillId="0" borderId="1" xfId="0" applyBorder="1" applyAlignment="1">
      <alignment horizontal="center" vertical="center"/>
    </xf>
    <xf numFmtId="49" fontId="0" fillId="0" borderId="1" xfId="0" applyNumberFormat="1" applyBorder="1" applyAlignment="1">
      <alignment horizontal="center" vertical="center" wrapText="1"/>
    </xf>
    <xf numFmtId="49" fontId="0" fillId="0" borderId="1" xfId="0" applyNumberFormat="1" applyBorder="1" applyAlignment="1">
      <alignment horizontal="left" wrapText="1"/>
    </xf>
    <xf numFmtId="49" fontId="0" fillId="0" borderId="0" xfId="0" applyNumberFormat="1" applyAlignment="1">
      <alignment wrapText="1"/>
    </xf>
    <xf numFmtId="0" fontId="0" fillId="0" borderId="1" xfId="0" applyBorder="1" applyAlignment="1">
      <alignment horizontal="center" vertical="center" wrapText="1"/>
    </xf>
    <xf numFmtId="0" fontId="1" fillId="2" borderId="1" xfId="0" applyFont="1" applyFill="1" applyBorder="1" applyAlignment="1">
      <alignment wrapText="1"/>
    </xf>
    <xf numFmtId="0" fontId="9" fillId="0" borderId="1" xfId="0" applyFont="1" applyBorder="1" applyAlignment="1">
      <alignment wrapText="1"/>
    </xf>
    <xf numFmtId="0" fontId="1" fillId="3" borderId="1" xfId="0" applyFont="1" applyFill="1" applyBorder="1" applyAlignment="1">
      <alignment wrapText="1"/>
    </xf>
    <xf numFmtId="0" fontId="8" fillId="0" borderId="2" xfId="0" applyFont="1" applyBorder="1" applyAlignment="1">
      <alignment horizontal="center" wrapText="1"/>
    </xf>
    <xf numFmtId="49" fontId="3" fillId="0" borderId="1" xfId="0" applyNumberFormat="1" applyFont="1" applyBorder="1" applyAlignment="1">
      <alignment horizontal="left" wrapText="1"/>
    </xf>
    <xf numFmtId="0" fontId="3" fillId="2" borderId="1" xfId="0" applyFont="1" applyFill="1" applyBorder="1"/>
    <xf numFmtId="49" fontId="4" fillId="0" borderId="1" xfId="0" applyNumberFormat="1" applyFont="1" applyBorder="1" applyAlignment="1">
      <alignment horizontal="center" vertical="center"/>
    </xf>
    <xf numFmtId="49" fontId="11" fillId="2" borderId="1" xfId="0" applyNumberFormat="1" applyFont="1" applyFill="1" applyBorder="1" applyAlignment="1">
      <alignment wrapText="1"/>
    </xf>
    <xf numFmtId="49" fontId="11" fillId="3" borderId="1" xfId="0" applyNumberFormat="1" applyFont="1" applyFill="1" applyBorder="1" applyAlignment="1">
      <alignment wrapText="1"/>
    </xf>
    <xf numFmtId="4" fontId="1" fillId="2" borderId="1" xfId="0" applyNumberFormat="1" applyFont="1" applyFill="1" applyBorder="1"/>
    <xf numFmtId="4" fontId="1" fillId="0" borderId="1" xfId="0" applyNumberFormat="1" applyFont="1" applyBorder="1"/>
    <xf numFmtId="4" fontId="1" fillId="0" borderId="1" xfId="0" applyNumberFormat="1" applyFont="1" applyBorder="1" applyProtection="1">
      <protection locked="0"/>
    </xf>
    <xf numFmtId="4" fontId="9" fillId="0" borderId="1" xfId="0" applyNumberFormat="1" applyFont="1" applyBorder="1"/>
    <xf numFmtId="4" fontId="0" fillId="0" borderId="1" xfId="0" applyNumberFormat="1" applyBorder="1"/>
    <xf numFmtId="4" fontId="1" fillId="3" borderId="1" xfId="0" applyNumberFormat="1" applyFont="1" applyFill="1" applyBorder="1"/>
    <xf numFmtId="4" fontId="1" fillId="2" borderId="2" xfId="0" applyNumberFormat="1" applyFont="1" applyFill="1" applyBorder="1"/>
    <xf numFmtId="4" fontId="1" fillId="0" borderId="2" xfId="0" applyNumberFormat="1" applyFont="1" applyBorder="1"/>
    <xf numFmtId="4" fontId="1" fillId="0" borderId="2" xfId="0" applyNumberFormat="1" applyFont="1" applyBorder="1" applyProtection="1">
      <protection locked="0"/>
    </xf>
    <xf numFmtId="4" fontId="9" fillId="0" borderId="2" xfId="0" applyNumberFormat="1" applyFont="1" applyBorder="1"/>
    <xf numFmtId="4" fontId="0" fillId="0" borderId="2" xfId="0" applyNumberFormat="1" applyBorder="1"/>
    <xf numFmtId="4" fontId="1" fillId="3" borderId="2" xfId="0" applyNumberFormat="1" applyFont="1" applyFill="1" applyBorder="1"/>
    <xf numFmtId="0" fontId="1" fillId="0" borderId="1" xfId="0" applyFont="1" applyBorder="1" applyAlignment="1">
      <alignment horizontal="left" wrapText="1" indent="2"/>
    </xf>
    <xf numFmtId="0" fontId="1" fillId="0" borderId="1" xfId="0" applyFont="1" applyBorder="1" applyAlignment="1" applyProtection="1">
      <alignment horizontal="left" indent="2"/>
      <protection locked="0"/>
    </xf>
    <xf numFmtId="0" fontId="9" fillId="0" borderId="1" xfId="0" applyFont="1" applyBorder="1" applyAlignment="1">
      <alignment horizontal="left" wrapText="1" indent="2"/>
    </xf>
    <xf numFmtId="49" fontId="0" fillId="0" borderId="1" xfId="0" applyNumberFormat="1" applyBorder="1" applyAlignment="1">
      <alignment horizontal="left" wrapText="1" indent="2"/>
    </xf>
    <xf numFmtId="49" fontId="1" fillId="0" borderId="1" xfId="0" applyNumberFormat="1" applyFont="1" applyBorder="1" applyAlignment="1">
      <alignment horizontal="left" wrapText="1" indent="2"/>
    </xf>
    <xf numFmtId="0" fontId="0" fillId="0" borderId="1" xfId="0" applyBorder="1" applyAlignment="1">
      <alignment horizontal="left" wrapText="1" indent="2"/>
    </xf>
    <xf numFmtId="49" fontId="3" fillId="0" borderId="1" xfId="0" applyNumberFormat="1" applyFont="1" applyBorder="1" applyAlignment="1">
      <alignment horizontal="left" wrapText="1" indent="1"/>
    </xf>
    <xf numFmtId="49" fontId="3" fillId="0" borderId="1" xfId="0" applyNumberFormat="1" applyFont="1" applyBorder="1" applyAlignment="1" applyProtection="1">
      <alignment horizontal="left" wrapText="1" indent="1"/>
      <protection locked="0"/>
    </xf>
    <xf numFmtId="49" fontId="12" fillId="0" borderId="1" xfId="0" applyNumberFormat="1" applyFont="1" applyBorder="1" applyAlignment="1">
      <alignment horizontal="left" wrapText="1" indent="1"/>
    </xf>
    <xf numFmtId="49" fontId="11" fillId="2" borderId="1" xfId="0" applyNumberFormat="1" applyFont="1" applyFill="1" applyBorder="1" applyAlignment="1">
      <alignment horizontal="left" wrapText="1" indent="1"/>
    </xf>
    <xf numFmtId="49" fontId="3" fillId="0" borderId="1" xfId="0" applyNumberFormat="1" applyFont="1" applyBorder="1" applyAlignment="1">
      <alignment horizontal="left" wrapText="1" indent="2"/>
    </xf>
    <xf numFmtId="4" fontId="0" fillId="2" borderId="1" xfId="0" applyNumberFormat="1" applyFill="1" applyBorder="1"/>
    <xf numFmtId="4" fontId="10" fillId="0" borderId="2" xfId="0" applyNumberFormat="1" applyFont="1" applyBorder="1"/>
    <xf numFmtId="4" fontId="9" fillId="2" borderId="1" xfId="0" applyNumberFormat="1" applyFont="1" applyFill="1" applyBorder="1"/>
    <xf numFmtId="0" fontId="3" fillId="0" borderId="1" xfId="0" applyFont="1" applyBorder="1"/>
    <xf numFmtId="0" fontId="1" fillId="2" borderId="1" xfId="0" applyFont="1" applyFill="1" applyBorder="1"/>
    <xf numFmtId="0" fontId="1" fillId="2" borderId="1" xfId="0" applyFont="1" applyFill="1" applyBorder="1" applyAlignment="1">
      <alignment horizontal="left" wrapText="1" indent="2"/>
    </xf>
    <xf numFmtId="4" fontId="0" fillId="0" borderId="1" xfId="0" applyNumberFormat="1" applyBorder="1" applyProtection="1">
      <protection locked="0"/>
    </xf>
    <xf numFmtId="4" fontId="0" fillId="0" borderId="0" xfId="0" applyNumberFormat="1"/>
    <xf numFmtId="49" fontId="3" fillId="2" borderId="1" xfId="0" applyNumberFormat="1" applyFont="1" applyFill="1" applyBorder="1" applyAlignment="1">
      <alignment horizontal="left" wrapText="1" indent="1"/>
    </xf>
    <xf numFmtId="4" fontId="10" fillId="0" borderId="1" xfId="0" applyNumberFormat="1" applyFont="1" applyBorder="1"/>
    <xf numFmtId="49" fontId="12" fillId="0" borderId="1" xfId="0" applyNumberFormat="1" applyFont="1" applyBorder="1" applyAlignment="1">
      <alignment horizontal="left" wrapText="1"/>
    </xf>
    <xf numFmtId="4" fontId="14" fillId="0" borderId="0" xfId="0" applyNumberFormat="1" applyFont="1"/>
    <xf numFmtId="4" fontId="9" fillId="0" borderId="1" xfId="0" applyNumberFormat="1" applyFont="1" applyBorder="1" applyProtection="1">
      <protection locked="0"/>
    </xf>
    <xf numFmtId="4" fontId="9" fillId="0" borderId="2" xfId="0" applyNumberFormat="1" applyFont="1" applyBorder="1" applyProtection="1">
      <protection locked="0"/>
    </xf>
    <xf numFmtId="49" fontId="12" fillId="0" borderId="1" xfId="0" applyNumberFormat="1" applyFont="1" applyBorder="1" applyAlignment="1" applyProtection="1">
      <alignment horizontal="left" wrapText="1" indent="1"/>
      <protection locked="0"/>
    </xf>
    <xf numFmtId="4" fontId="9" fillId="0" borderId="2" xfId="0" applyNumberFormat="1" applyFont="1" applyFill="1" applyBorder="1"/>
    <xf numFmtId="0" fontId="13" fillId="0" borderId="1" xfId="0" applyFont="1" applyFill="1" applyBorder="1" applyAlignment="1">
      <alignment horizontal="center" vertical="center" wrapText="1"/>
    </xf>
    <xf numFmtId="0" fontId="0" fillId="0" borderId="1" xfId="0" applyFill="1" applyBorder="1"/>
    <xf numFmtId="0" fontId="1" fillId="0" borderId="1" xfId="0" applyFont="1" applyFill="1" applyBorder="1" applyAlignment="1">
      <alignment horizontal="left" wrapText="1" indent="2"/>
    </xf>
    <xf numFmtId="49" fontId="3" fillId="0" borderId="1" xfId="0" applyNumberFormat="1" applyFont="1" applyFill="1" applyBorder="1" applyAlignment="1">
      <alignment horizontal="left" wrapText="1" indent="1"/>
    </xf>
    <xf numFmtId="0" fontId="0" fillId="0" borderId="1" xfId="0" applyFill="1" applyBorder="1" applyAlignment="1">
      <alignment wrapText="1"/>
    </xf>
    <xf numFmtId="0" fontId="9" fillId="0" borderId="1" xfId="0" applyFont="1" applyFill="1" applyBorder="1" applyAlignment="1">
      <alignment horizontal="left" wrapText="1" indent="2"/>
    </xf>
    <xf numFmtId="4" fontId="9" fillId="0" borderId="1" xfId="0" applyNumberFormat="1" applyFont="1" applyFill="1" applyBorder="1"/>
    <xf numFmtId="49" fontId="12" fillId="0" borderId="1" xfId="0" applyNumberFormat="1" applyFont="1" applyFill="1" applyBorder="1" applyAlignment="1">
      <alignment horizontal="left" wrapText="1" indent="1"/>
    </xf>
    <xf numFmtId="0" fontId="0" fillId="0" borderId="2" xfId="0" applyBorder="1"/>
    <xf numFmtId="0" fontId="5" fillId="0" borderId="0" xfId="0" applyFont="1" applyAlignment="1">
      <alignment horizontal="center"/>
    </xf>
    <xf numFmtId="0" fontId="6" fillId="0" borderId="0" xfId="0" applyFont="1" applyAlignment="1">
      <alignment horizontal="center"/>
    </xf>
    <xf numFmtId="0" fontId="15" fillId="0" borderId="0" xfId="0" applyFont="1" applyAlignment="1">
      <alignment horizont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75"/>
  <sheetViews>
    <sheetView topLeftCell="A28" workbookViewId="0">
      <selection activeCell="D6" sqref="D6"/>
    </sheetView>
  </sheetViews>
  <sheetFormatPr defaultRowHeight="15" x14ac:dyDescent="0.25"/>
  <cols>
    <col min="1" max="1" width="40.28515625" customWidth="1"/>
    <col min="2" max="2" width="13.28515625" bestFit="1" customWidth="1"/>
    <col min="3" max="3" width="9.85546875" customWidth="1"/>
    <col min="4" max="4" width="12.42578125" bestFit="1" customWidth="1"/>
    <col min="5" max="5" width="64.140625" customWidth="1"/>
  </cols>
  <sheetData>
    <row r="1" spans="1:5" ht="23.25" x14ac:dyDescent="0.35">
      <c r="A1" s="74" t="s">
        <v>171</v>
      </c>
      <c r="B1" s="74"/>
      <c r="C1" s="74"/>
      <c r="D1" s="74"/>
      <c r="E1" s="74"/>
    </row>
    <row r="2" spans="1:5" ht="23.25" x14ac:dyDescent="0.35">
      <c r="A2" s="76" t="s">
        <v>237</v>
      </c>
      <c r="B2" s="76"/>
      <c r="C2" s="76"/>
      <c r="D2" s="76"/>
      <c r="E2" s="76"/>
    </row>
    <row r="3" spans="1:5" ht="15.75" x14ac:dyDescent="0.25">
      <c r="A3" s="75" t="s">
        <v>36</v>
      </c>
      <c r="B3" s="75"/>
      <c r="C3" s="75"/>
      <c r="D3" s="75"/>
      <c r="E3" s="75"/>
    </row>
    <row r="4" spans="1:5" x14ac:dyDescent="0.25">
      <c r="E4" s="15"/>
    </row>
    <row r="5" spans="1:5" ht="24" x14ac:dyDescent="0.25">
      <c r="A5" s="12"/>
      <c r="B5" s="11" t="s">
        <v>228</v>
      </c>
      <c r="C5" s="65" t="s">
        <v>216</v>
      </c>
      <c r="D5" s="11" t="s">
        <v>231</v>
      </c>
      <c r="E5" s="13" t="s">
        <v>38</v>
      </c>
    </row>
    <row r="6" spans="1:5" x14ac:dyDescent="0.25">
      <c r="A6" s="1"/>
      <c r="B6" s="2"/>
      <c r="C6" s="2"/>
      <c r="D6" s="2"/>
      <c r="E6" s="14"/>
    </row>
    <row r="7" spans="1:5" x14ac:dyDescent="0.25">
      <c r="A7" s="5" t="s">
        <v>0</v>
      </c>
      <c r="B7" s="1"/>
      <c r="C7" s="1"/>
      <c r="D7" s="1"/>
      <c r="E7" s="14"/>
    </row>
    <row r="8" spans="1:5" ht="30" x14ac:dyDescent="0.25">
      <c r="A8" s="6" t="s">
        <v>12</v>
      </c>
      <c r="B8" s="27">
        <f>SUM(B9:B11)</f>
        <v>49218.1</v>
      </c>
      <c r="C8" s="27">
        <f>SUM(C9:C11)</f>
        <v>0</v>
      </c>
      <c r="D8" s="27">
        <f>SUM(D9:D11)</f>
        <v>49218.1</v>
      </c>
      <c r="E8" s="48" t="s">
        <v>117</v>
      </c>
    </row>
    <row r="9" spans="1:5" x14ac:dyDescent="0.25">
      <c r="A9" s="1" t="s">
        <v>1</v>
      </c>
      <c r="B9" s="58">
        <v>38388.1</v>
      </c>
      <c r="C9" s="58"/>
      <c r="D9" s="58">
        <f>SUM(B9:C9)</f>
        <v>38388.1</v>
      </c>
      <c r="E9" s="21"/>
    </row>
    <row r="10" spans="1:5" x14ac:dyDescent="0.25">
      <c r="A10" s="1" t="s">
        <v>2</v>
      </c>
      <c r="B10" s="58">
        <v>4156.3999999999996</v>
      </c>
      <c r="C10" s="58"/>
      <c r="D10" s="58">
        <f>SUM(B10:C10)</f>
        <v>4156.3999999999996</v>
      </c>
      <c r="E10" s="21"/>
    </row>
    <row r="11" spans="1:5" x14ac:dyDescent="0.25">
      <c r="A11" s="1" t="s">
        <v>3</v>
      </c>
      <c r="B11" s="58">
        <v>6673.6</v>
      </c>
      <c r="C11" s="58"/>
      <c r="D11" s="58">
        <f>SUM(B11:C11)</f>
        <v>6673.6</v>
      </c>
      <c r="E11" s="21"/>
    </row>
    <row r="12" spans="1:5" x14ac:dyDescent="0.25">
      <c r="A12" s="1"/>
      <c r="B12" s="30"/>
      <c r="C12" s="30"/>
      <c r="D12" s="30"/>
      <c r="E12" s="21"/>
    </row>
    <row r="13" spans="1:5" x14ac:dyDescent="0.25">
      <c r="A13" s="6" t="s">
        <v>13</v>
      </c>
      <c r="B13" s="27">
        <f>SUM(B14:B17)</f>
        <v>4050</v>
      </c>
      <c r="C13" s="27">
        <f>SUM(C14:C17)</f>
        <v>0</v>
      </c>
      <c r="D13" s="27">
        <f>SUM(D14:D17)</f>
        <v>4050</v>
      </c>
      <c r="E13" s="48" t="s">
        <v>118</v>
      </c>
    </row>
    <row r="14" spans="1:5" ht="45" x14ac:dyDescent="0.25">
      <c r="A14" s="4" t="s">
        <v>4</v>
      </c>
      <c r="B14" s="30">
        <v>3800</v>
      </c>
      <c r="C14" s="30"/>
      <c r="D14" s="30">
        <v>3800</v>
      </c>
      <c r="E14" s="21"/>
    </row>
    <row r="15" spans="1:5" x14ac:dyDescent="0.25">
      <c r="A15" s="1" t="s">
        <v>5</v>
      </c>
      <c r="B15" s="30">
        <v>110</v>
      </c>
      <c r="C15" s="30"/>
      <c r="D15" s="30">
        <v>110</v>
      </c>
      <c r="E15" s="21"/>
    </row>
    <row r="16" spans="1:5" x14ac:dyDescent="0.25">
      <c r="A16" s="1" t="s">
        <v>6</v>
      </c>
      <c r="B16" s="30">
        <v>70</v>
      </c>
      <c r="C16" s="30"/>
      <c r="D16" s="30">
        <v>70</v>
      </c>
      <c r="E16" s="21"/>
    </row>
    <row r="17" spans="1:5" x14ac:dyDescent="0.25">
      <c r="A17" s="1" t="s">
        <v>7</v>
      </c>
      <c r="B17" s="30">
        <v>70</v>
      </c>
      <c r="C17" s="30"/>
      <c r="D17" s="30">
        <v>70</v>
      </c>
      <c r="E17" s="21"/>
    </row>
    <row r="18" spans="1:5" x14ac:dyDescent="0.25">
      <c r="A18" s="1"/>
      <c r="B18" s="30"/>
      <c r="C18" s="30"/>
      <c r="D18" s="30"/>
      <c r="E18" s="21"/>
    </row>
    <row r="19" spans="1:5" x14ac:dyDescent="0.25">
      <c r="A19" s="5" t="s">
        <v>8</v>
      </c>
      <c r="B19" s="30"/>
      <c r="C19" s="30"/>
      <c r="D19" s="30"/>
      <c r="E19" s="21"/>
    </row>
    <row r="20" spans="1:5" x14ac:dyDescent="0.25">
      <c r="A20" s="6" t="s">
        <v>9</v>
      </c>
      <c r="B20" s="27">
        <f>SUM(B21:B23)</f>
        <v>20.100000000000001</v>
      </c>
      <c r="C20" s="27">
        <f>SUM(C21:C23)</f>
        <v>0</v>
      </c>
      <c r="D20" s="27">
        <f>SUM(D21:D23)</f>
        <v>20.100000000000001</v>
      </c>
      <c r="E20" s="21"/>
    </row>
    <row r="21" spans="1:5" ht="45" x14ac:dyDescent="0.25">
      <c r="A21" s="1" t="s">
        <v>10</v>
      </c>
      <c r="B21" s="30">
        <v>15</v>
      </c>
      <c r="C21" s="30"/>
      <c r="D21" s="30">
        <v>15</v>
      </c>
      <c r="E21" s="48" t="s">
        <v>119</v>
      </c>
    </row>
    <row r="22" spans="1:5" ht="45" x14ac:dyDescent="0.25">
      <c r="A22" s="1" t="s">
        <v>11</v>
      </c>
      <c r="B22" s="30">
        <v>5.0999999999999996</v>
      </c>
      <c r="C22" s="30"/>
      <c r="D22" s="30">
        <v>5.0999999999999996</v>
      </c>
      <c r="E22" s="48" t="s">
        <v>120</v>
      </c>
    </row>
    <row r="23" spans="1:5" x14ac:dyDescent="0.25">
      <c r="A23" s="1"/>
      <c r="B23" s="30"/>
      <c r="C23" s="30"/>
      <c r="D23" s="30"/>
      <c r="E23" s="48"/>
    </row>
    <row r="24" spans="1:5" x14ac:dyDescent="0.25">
      <c r="A24" s="6" t="s">
        <v>14</v>
      </c>
      <c r="B24" s="27">
        <v>4</v>
      </c>
      <c r="C24" s="27"/>
      <c r="D24" s="27">
        <v>4</v>
      </c>
      <c r="E24" s="21"/>
    </row>
    <row r="25" spans="1:5" x14ac:dyDescent="0.25">
      <c r="A25" s="1"/>
      <c r="B25" s="30"/>
      <c r="C25" s="30"/>
      <c r="D25" s="30"/>
      <c r="E25" s="21"/>
    </row>
    <row r="26" spans="1:5" x14ac:dyDescent="0.25">
      <c r="A26" s="6" t="s">
        <v>15</v>
      </c>
      <c r="B26" s="27">
        <v>10</v>
      </c>
      <c r="C26" s="27">
        <v>16.5</v>
      </c>
      <c r="D26" s="27">
        <f>SUM(B26:C26)</f>
        <v>26.5</v>
      </c>
      <c r="E26" s="21"/>
    </row>
    <row r="27" spans="1:5" x14ac:dyDescent="0.25">
      <c r="A27" s="1"/>
      <c r="B27" s="30"/>
      <c r="C27" s="30"/>
      <c r="D27" s="30"/>
      <c r="E27" s="21"/>
    </row>
    <row r="28" spans="1:5" x14ac:dyDescent="0.25">
      <c r="A28" s="6" t="s">
        <v>16</v>
      </c>
      <c r="B28" s="27">
        <f>SUM(B29)</f>
        <v>10</v>
      </c>
      <c r="C28" s="27">
        <f>SUM(C29)</f>
        <v>0</v>
      </c>
      <c r="D28" s="27">
        <f>SUM(D29)</f>
        <v>10</v>
      </c>
      <c r="E28" s="21"/>
    </row>
    <row r="29" spans="1:5" ht="60" x14ac:dyDescent="0.25">
      <c r="A29" s="1" t="s">
        <v>17</v>
      </c>
      <c r="B29" s="30">
        <v>10</v>
      </c>
      <c r="C29" s="30"/>
      <c r="D29" s="30">
        <f>SUM(B29:C29)</f>
        <v>10</v>
      </c>
      <c r="E29" s="48" t="s">
        <v>121</v>
      </c>
    </row>
    <row r="30" spans="1:5" x14ac:dyDescent="0.25">
      <c r="A30" s="1"/>
      <c r="B30" s="30"/>
      <c r="C30" s="30"/>
      <c r="D30" s="30"/>
      <c r="E30" s="21"/>
    </row>
    <row r="31" spans="1:5" x14ac:dyDescent="0.25">
      <c r="A31" s="6" t="s">
        <v>18</v>
      </c>
      <c r="B31" s="27">
        <f>SUM(B32:B34)</f>
        <v>969.4</v>
      </c>
      <c r="C31" s="27">
        <f>SUM(C32:C34)</f>
        <v>0</v>
      </c>
      <c r="D31" s="27">
        <f>SUM(D32:D34)</f>
        <v>969.4</v>
      </c>
      <c r="E31" s="21"/>
    </row>
    <row r="32" spans="1:5" x14ac:dyDescent="0.25">
      <c r="A32" s="1" t="s">
        <v>19</v>
      </c>
      <c r="B32" s="30">
        <v>250</v>
      </c>
      <c r="C32" s="30"/>
      <c r="D32" s="30">
        <f>SUM(B32:C32)</f>
        <v>250</v>
      </c>
      <c r="E32" s="48" t="s">
        <v>191</v>
      </c>
    </row>
    <row r="33" spans="1:5" ht="30" x14ac:dyDescent="0.25">
      <c r="A33" s="66" t="s">
        <v>122</v>
      </c>
      <c r="B33" s="30">
        <v>135</v>
      </c>
      <c r="C33" s="30"/>
      <c r="D33" s="30">
        <f>SUM(B33:C33)</f>
        <v>135</v>
      </c>
      <c r="E33" s="48" t="s">
        <v>158</v>
      </c>
    </row>
    <row r="34" spans="1:5" ht="45" x14ac:dyDescent="0.25">
      <c r="A34" s="69" t="s">
        <v>219</v>
      </c>
      <c r="B34" s="30">
        <v>584.4</v>
      </c>
      <c r="C34" s="30"/>
      <c r="D34" s="30">
        <f>SUM(B34:C34)</f>
        <v>584.4</v>
      </c>
      <c r="E34" s="48"/>
    </row>
    <row r="35" spans="1:5" x14ac:dyDescent="0.25">
      <c r="A35" s="1" t="s">
        <v>20</v>
      </c>
      <c r="B35" s="30"/>
      <c r="C35" s="30"/>
      <c r="D35" s="30"/>
      <c r="E35" s="21"/>
    </row>
    <row r="36" spans="1:5" x14ac:dyDescent="0.25">
      <c r="A36" s="3" t="s">
        <v>21</v>
      </c>
      <c r="B36" s="49">
        <f>SUM(B8+B13+B20+B24+B26+B28+B31)</f>
        <v>54281.599999999999</v>
      </c>
      <c r="C36" s="49">
        <f>C8+C13+C20+C24+C26+C28+C31</f>
        <v>16.5</v>
      </c>
      <c r="D36" s="49">
        <f>SUM(D8+D13+D20+D24+D26+D28+D31)</f>
        <v>54298.1</v>
      </c>
      <c r="E36" s="22"/>
    </row>
    <row r="37" spans="1:5" x14ac:dyDescent="0.25">
      <c r="A37" s="1"/>
      <c r="B37" s="30"/>
      <c r="C37" s="30"/>
      <c r="D37" s="30"/>
      <c r="E37" s="21"/>
    </row>
    <row r="38" spans="1:5" x14ac:dyDescent="0.25">
      <c r="A38" s="5" t="s">
        <v>22</v>
      </c>
      <c r="B38" s="30"/>
      <c r="C38" s="30"/>
      <c r="D38" s="30"/>
      <c r="E38" s="21"/>
    </row>
    <row r="39" spans="1:5" ht="45" x14ac:dyDescent="0.25">
      <c r="A39" s="1" t="s">
        <v>23</v>
      </c>
      <c r="B39" s="30">
        <v>47271.8</v>
      </c>
      <c r="C39" s="30"/>
      <c r="D39" s="30">
        <f>SUM(B39:C39)</f>
        <v>47271.8</v>
      </c>
      <c r="E39" s="48" t="s">
        <v>208</v>
      </c>
    </row>
    <row r="40" spans="1:5" x14ac:dyDescent="0.25">
      <c r="A40" s="1" t="s">
        <v>20</v>
      </c>
      <c r="B40" s="30"/>
      <c r="C40" s="30"/>
      <c r="D40" s="30"/>
      <c r="E40" s="21"/>
    </row>
    <row r="41" spans="1:5" x14ac:dyDescent="0.25">
      <c r="A41" s="3" t="s">
        <v>24</v>
      </c>
      <c r="B41" s="49">
        <f>SUM(B39:B39)</f>
        <v>47271.8</v>
      </c>
      <c r="C41" s="49">
        <f>SUM(C39:C40)</f>
        <v>0</v>
      </c>
      <c r="D41" s="49">
        <f>SUM(D39:D39)</f>
        <v>47271.8</v>
      </c>
      <c r="E41" s="22"/>
    </row>
    <row r="42" spans="1:5" x14ac:dyDescent="0.25">
      <c r="A42" s="1"/>
      <c r="B42" s="30"/>
      <c r="C42" s="30"/>
      <c r="D42" s="30"/>
      <c r="E42" s="52"/>
    </row>
    <row r="43" spans="1:5" x14ac:dyDescent="0.25">
      <c r="A43" s="53" t="s">
        <v>144</v>
      </c>
      <c r="B43" s="26">
        <f>SUM(B44)</f>
        <v>302</v>
      </c>
      <c r="C43" s="26">
        <f>SUM(C44)</f>
        <v>0</v>
      </c>
      <c r="D43" s="26">
        <f>D44</f>
        <v>302</v>
      </c>
      <c r="E43" s="22"/>
    </row>
    <row r="44" spans="1:5" x14ac:dyDescent="0.25">
      <c r="A44" s="6" t="s">
        <v>146</v>
      </c>
      <c r="B44" s="27">
        <f>SUM(B45:B46)</f>
        <v>302</v>
      </c>
      <c r="C44" s="27">
        <f>C45</f>
        <v>0</v>
      </c>
      <c r="D44" s="27">
        <f>D45</f>
        <v>302</v>
      </c>
      <c r="E44" s="52"/>
    </row>
    <row r="45" spans="1:5" ht="30" x14ac:dyDescent="0.25">
      <c r="A45" s="4" t="s">
        <v>145</v>
      </c>
      <c r="B45" s="30">
        <v>302</v>
      </c>
      <c r="C45" s="30"/>
      <c r="D45" s="30">
        <f>SUM(B45:C45)</f>
        <v>302</v>
      </c>
      <c r="E45" s="52"/>
    </row>
    <row r="46" spans="1:5" ht="30" x14ac:dyDescent="0.25">
      <c r="A46" s="4" t="s">
        <v>156</v>
      </c>
      <c r="B46" s="30">
        <v>0</v>
      </c>
      <c r="C46" s="30"/>
      <c r="D46" s="30">
        <v>0</v>
      </c>
      <c r="E46" s="52"/>
    </row>
    <row r="47" spans="1:5" x14ac:dyDescent="0.25">
      <c r="A47" s="1"/>
      <c r="B47" s="30"/>
      <c r="C47" s="30"/>
      <c r="D47" s="30"/>
      <c r="E47" s="21"/>
    </row>
    <row r="48" spans="1:5" x14ac:dyDescent="0.25">
      <c r="A48" s="7" t="s">
        <v>25</v>
      </c>
      <c r="B48" s="31">
        <f>SUM(B36+B41+B43)</f>
        <v>101855.4</v>
      </c>
      <c r="C48" s="31">
        <f>C36+C41+C43</f>
        <v>16.5</v>
      </c>
      <c r="D48" s="31">
        <f>SUM(D36+D41+D43)</f>
        <v>101871.9</v>
      </c>
      <c r="E48" s="7"/>
    </row>
    <row r="49" spans="5:5" x14ac:dyDescent="0.25">
      <c r="E49" s="15"/>
    </row>
    <row r="50" spans="5:5" x14ac:dyDescent="0.25">
      <c r="E50" s="15"/>
    </row>
    <row r="51" spans="5:5" x14ac:dyDescent="0.25">
      <c r="E51" s="15"/>
    </row>
    <row r="52" spans="5:5" x14ac:dyDescent="0.25">
      <c r="E52" s="15"/>
    </row>
    <row r="53" spans="5:5" x14ac:dyDescent="0.25">
      <c r="E53" s="15"/>
    </row>
    <row r="54" spans="5:5" x14ac:dyDescent="0.25">
      <c r="E54" s="15"/>
    </row>
    <row r="55" spans="5:5" x14ac:dyDescent="0.25">
      <c r="E55" s="15"/>
    </row>
    <row r="56" spans="5:5" x14ac:dyDescent="0.25">
      <c r="E56" s="15"/>
    </row>
    <row r="57" spans="5:5" x14ac:dyDescent="0.25">
      <c r="E57" s="15"/>
    </row>
    <row r="58" spans="5:5" x14ac:dyDescent="0.25">
      <c r="E58" s="15"/>
    </row>
    <row r="59" spans="5:5" x14ac:dyDescent="0.25">
      <c r="E59" s="15"/>
    </row>
    <row r="60" spans="5:5" x14ac:dyDescent="0.25">
      <c r="E60" s="15"/>
    </row>
    <row r="61" spans="5:5" x14ac:dyDescent="0.25">
      <c r="E61" s="15"/>
    </row>
    <row r="62" spans="5:5" x14ac:dyDescent="0.25">
      <c r="E62" s="15"/>
    </row>
    <row r="63" spans="5:5" x14ac:dyDescent="0.25">
      <c r="E63" s="15"/>
    </row>
    <row r="64" spans="5:5" x14ac:dyDescent="0.25">
      <c r="E64" s="15"/>
    </row>
    <row r="65" spans="5:5" x14ac:dyDescent="0.25">
      <c r="E65" s="15"/>
    </row>
    <row r="66" spans="5:5" x14ac:dyDescent="0.25">
      <c r="E66" s="15"/>
    </row>
    <row r="67" spans="5:5" x14ac:dyDescent="0.25">
      <c r="E67" s="15"/>
    </row>
    <row r="68" spans="5:5" x14ac:dyDescent="0.25">
      <c r="E68" s="15"/>
    </row>
    <row r="69" spans="5:5" x14ac:dyDescent="0.25">
      <c r="E69" s="15"/>
    </row>
    <row r="70" spans="5:5" x14ac:dyDescent="0.25">
      <c r="E70" s="15"/>
    </row>
    <row r="71" spans="5:5" x14ac:dyDescent="0.25">
      <c r="E71" s="15"/>
    </row>
    <row r="72" spans="5:5" x14ac:dyDescent="0.25">
      <c r="E72" s="15"/>
    </row>
    <row r="73" spans="5:5" x14ac:dyDescent="0.25">
      <c r="E73" s="15"/>
    </row>
    <row r="74" spans="5:5" x14ac:dyDescent="0.25">
      <c r="E74" s="15"/>
    </row>
    <row r="75" spans="5:5" x14ac:dyDescent="0.25">
      <c r="E75" s="15"/>
    </row>
    <row r="76" spans="5:5" x14ac:dyDescent="0.25">
      <c r="E76" s="15"/>
    </row>
    <row r="77" spans="5:5" x14ac:dyDescent="0.25">
      <c r="E77" s="15"/>
    </row>
    <row r="78" spans="5:5" x14ac:dyDescent="0.25">
      <c r="E78" s="15"/>
    </row>
    <row r="79" spans="5:5" x14ac:dyDescent="0.25">
      <c r="E79" s="15"/>
    </row>
    <row r="80" spans="5:5" x14ac:dyDescent="0.25">
      <c r="E80" s="15"/>
    </row>
    <row r="81" spans="5:5" x14ac:dyDescent="0.25">
      <c r="E81" s="15"/>
    </row>
    <row r="82" spans="5:5" x14ac:dyDescent="0.25">
      <c r="E82" s="15"/>
    </row>
    <row r="83" spans="5:5" x14ac:dyDescent="0.25">
      <c r="E83" s="15"/>
    </row>
    <row r="84" spans="5:5" x14ac:dyDescent="0.25">
      <c r="E84" s="15"/>
    </row>
    <row r="85" spans="5:5" x14ac:dyDescent="0.25">
      <c r="E85" s="15"/>
    </row>
    <row r="86" spans="5:5" x14ac:dyDescent="0.25">
      <c r="E86" s="15"/>
    </row>
    <row r="87" spans="5:5" x14ac:dyDescent="0.25">
      <c r="E87" s="15"/>
    </row>
    <row r="88" spans="5:5" x14ac:dyDescent="0.25">
      <c r="E88" s="15"/>
    </row>
    <row r="89" spans="5:5" x14ac:dyDescent="0.25">
      <c r="E89" s="15"/>
    </row>
    <row r="90" spans="5:5" x14ac:dyDescent="0.25">
      <c r="E90" s="15"/>
    </row>
    <row r="91" spans="5:5" x14ac:dyDescent="0.25">
      <c r="E91" s="15"/>
    </row>
    <row r="92" spans="5:5" x14ac:dyDescent="0.25">
      <c r="E92" s="15"/>
    </row>
    <row r="93" spans="5:5" x14ac:dyDescent="0.25">
      <c r="E93" s="15"/>
    </row>
    <row r="94" spans="5:5" x14ac:dyDescent="0.25">
      <c r="E94" s="15"/>
    </row>
    <row r="95" spans="5:5" x14ac:dyDescent="0.25">
      <c r="E95" s="15"/>
    </row>
    <row r="96" spans="5:5" x14ac:dyDescent="0.25">
      <c r="E96" s="15"/>
    </row>
    <row r="97" spans="5:5" x14ac:dyDescent="0.25">
      <c r="E97" s="15"/>
    </row>
    <row r="98" spans="5:5" x14ac:dyDescent="0.25">
      <c r="E98" s="15"/>
    </row>
    <row r="99" spans="5:5" x14ac:dyDescent="0.25">
      <c r="E99" s="15"/>
    </row>
    <row r="100" spans="5:5" x14ac:dyDescent="0.25">
      <c r="E100" s="15"/>
    </row>
    <row r="101" spans="5:5" x14ac:dyDescent="0.25">
      <c r="E101" s="15"/>
    </row>
    <row r="102" spans="5:5" x14ac:dyDescent="0.25">
      <c r="E102" s="15"/>
    </row>
    <row r="103" spans="5:5" x14ac:dyDescent="0.25">
      <c r="E103" s="15"/>
    </row>
    <row r="104" spans="5:5" x14ac:dyDescent="0.25">
      <c r="E104" s="15"/>
    </row>
    <row r="105" spans="5:5" x14ac:dyDescent="0.25">
      <c r="E105" s="15"/>
    </row>
    <row r="106" spans="5:5" x14ac:dyDescent="0.25">
      <c r="E106" s="15"/>
    </row>
    <row r="107" spans="5:5" x14ac:dyDescent="0.25">
      <c r="E107" s="15"/>
    </row>
    <row r="108" spans="5:5" x14ac:dyDescent="0.25">
      <c r="E108" s="15"/>
    </row>
    <row r="109" spans="5:5" x14ac:dyDescent="0.25">
      <c r="E109" s="15"/>
    </row>
    <row r="110" spans="5:5" x14ac:dyDescent="0.25">
      <c r="E110" s="15"/>
    </row>
    <row r="111" spans="5:5" x14ac:dyDescent="0.25">
      <c r="E111" s="15"/>
    </row>
    <row r="112" spans="5:5" x14ac:dyDescent="0.25">
      <c r="E112" s="15"/>
    </row>
    <row r="113" spans="5:5" x14ac:dyDescent="0.25">
      <c r="E113" s="15"/>
    </row>
    <row r="114" spans="5:5" x14ac:dyDescent="0.25">
      <c r="E114" s="15"/>
    </row>
    <row r="115" spans="5:5" x14ac:dyDescent="0.25">
      <c r="E115" s="15"/>
    </row>
    <row r="116" spans="5:5" x14ac:dyDescent="0.25">
      <c r="E116" s="15"/>
    </row>
    <row r="117" spans="5:5" x14ac:dyDescent="0.25">
      <c r="E117" s="15"/>
    </row>
    <row r="118" spans="5:5" x14ac:dyDescent="0.25">
      <c r="E118" s="15"/>
    </row>
    <row r="119" spans="5:5" x14ac:dyDescent="0.25">
      <c r="E119" s="15"/>
    </row>
    <row r="120" spans="5:5" x14ac:dyDescent="0.25">
      <c r="E120" s="15"/>
    </row>
    <row r="121" spans="5:5" x14ac:dyDescent="0.25">
      <c r="E121" s="15"/>
    </row>
    <row r="122" spans="5:5" x14ac:dyDescent="0.25">
      <c r="E122" s="15"/>
    </row>
    <row r="123" spans="5:5" x14ac:dyDescent="0.25">
      <c r="E123" s="15"/>
    </row>
    <row r="124" spans="5:5" x14ac:dyDescent="0.25">
      <c r="E124" s="15"/>
    </row>
    <row r="125" spans="5:5" x14ac:dyDescent="0.25">
      <c r="E125" s="15"/>
    </row>
    <row r="126" spans="5:5" x14ac:dyDescent="0.25">
      <c r="E126" s="15"/>
    </row>
    <row r="127" spans="5:5" x14ac:dyDescent="0.25">
      <c r="E127" s="15"/>
    </row>
    <row r="128" spans="5:5" x14ac:dyDescent="0.25">
      <c r="E128" s="15"/>
    </row>
    <row r="129" spans="5:5" x14ac:dyDescent="0.25">
      <c r="E129" s="15"/>
    </row>
    <row r="130" spans="5:5" x14ac:dyDescent="0.25">
      <c r="E130" s="15"/>
    </row>
    <row r="131" spans="5:5" x14ac:dyDescent="0.25">
      <c r="E131" s="15"/>
    </row>
    <row r="132" spans="5:5" x14ac:dyDescent="0.25">
      <c r="E132" s="15"/>
    </row>
    <row r="133" spans="5:5" x14ac:dyDescent="0.25">
      <c r="E133" s="15"/>
    </row>
    <row r="134" spans="5:5" x14ac:dyDescent="0.25">
      <c r="E134" s="15"/>
    </row>
    <row r="135" spans="5:5" x14ac:dyDescent="0.25">
      <c r="E135" s="15"/>
    </row>
    <row r="136" spans="5:5" x14ac:dyDescent="0.25">
      <c r="E136" s="15"/>
    </row>
    <row r="137" spans="5:5" x14ac:dyDescent="0.25">
      <c r="E137" s="15"/>
    </row>
    <row r="138" spans="5:5" x14ac:dyDescent="0.25">
      <c r="E138" s="15"/>
    </row>
    <row r="139" spans="5:5" x14ac:dyDescent="0.25">
      <c r="E139" s="15"/>
    </row>
    <row r="140" spans="5:5" x14ac:dyDescent="0.25">
      <c r="E140" s="15"/>
    </row>
    <row r="141" spans="5:5" x14ac:dyDescent="0.25">
      <c r="E141" s="15"/>
    </row>
    <row r="142" spans="5:5" x14ac:dyDescent="0.25">
      <c r="E142" s="15"/>
    </row>
    <row r="143" spans="5:5" x14ac:dyDescent="0.25">
      <c r="E143" s="15"/>
    </row>
    <row r="144" spans="5:5" x14ac:dyDescent="0.25">
      <c r="E144" s="15"/>
    </row>
    <row r="145" spans="5:5" x14ac:dyDescent="0.25">
      <c r="E145" s="15"/>
    </row>
    <row r="146" spans="5:5" x14ac:dyDescent="0.25">
      <c r="E146" s="15"/>
    </row>
    <row r="147" spans="5:5" x14ac:dyDescent="0.25">
      <c r="E147" s="15"/>
    </row>
    <row r="148" spans="5:5" x14ac:dyDescent="0.25">
      <c r="E148" s="15"/>
    </row>
    <row r="149" spans="5:5" x14ac:dyDescent="0.25">
      <c r="E149" s="15"/>
    </row>
    <row r="150" spans="5:5" x14ac:dyDescent="0.25">
      <c r="E150" s="15"/>
    </row>
    <row r="151" spans="5:5" x14ac:dyDescent="0.25">
      <c r="E151" s="15"/>
    </row>
    <row r="152" spans="5:5" x14ac:dyDescent="0.25">
      <c r="E152" s="15"/>
    </row>
    <row r="153" spans="5:5" x14ac:dyDescent="0.25">
      <c r="E153" s="15"/>
    </row>
    <row r="154" spans="5:5" x14ac:dyDescent="0.25">
      <c r="E154" s="15"/>
    </row>
    <row r="155" spans="5:5" x14ac:dyDescent="0.25">
      <c r="E155" s="15"/>
    </row>
    <row r="156" spans="5:5" x14ac:dyDescent="0.25">
      <c r="E156" s="15"/>
    </row>
    <row r="157" spans="5:5" x14ac:dyDescent="0.25">
      <c r="E157" s="15"/>
    </row>
    <row r="158" spans="5:5" x14ac:dyDescent="0.25">
      <c r="E158" s="15"/>
    </row>
    <row r="159" spans="5:5" x14ac:dyDescent="0.25">
      <c r="E159" s="15"/>
    </row>
    <row r="160" spans="5:5" x14ac:dyDescent="0.25">
      <c r="E160" s="15"/>
    </row>
    <row r="161" spans="5:5" x14ac:dyDescent="0.25">
      <c r="E161" s="15"/>
    </row>
    <row r="162" spans="5:5" x14ac:dyDescent="0.25">
      <c r="E162" s="15"/>
    </row>
    <row r="163" spans="5:5" x14ac:dyDescent="0.25">
      <c r="E163" s="15"/>
    </row>
    <row r="164" spans="5:5" x14ac:dyDescent="0.25">
      <c r="E164" s="15"/>
    </row>
    <row r="165" spans="5:5" x14ac:dyDescent="0.25">
      <c r="E165" s="15"/>
    </row>
    <row r="166" spans="5:5" x14ac:dyDescent="0.25">
      <c r="E166" s="15"/>
    </row>
    <row r="167" spans="5:5" x14ac:dyDescent="0.25">
      <c r="E167" s="15"/>
    </row>
    <row r="168" spans="5:5" x14ac:dyDescent="0.25">
      <c r="E168" s="15"/>
    </row>
    <row r="169" spans="5:5" x14ac:dyDescent="0.25">
      <c r="E169" s="15"/>
    </row>
    <row r="170" spans="5:5" x14ac:dyDescent="0.25">
      <c r="E170" s="15"/>
    </row>
    <row r="171" spans="5:5" x14ac:dyDescent="0.25">
      <c r="E171" s="15"/>
    </row>
    <row r="172" spans="5:5" x14ac:dyDescent="0.25">
      <c r="E172" s="15"/>
    </row>
    <row r="173" spans="5:5" x14ac:dyDescent="0.25">
      <c r="E173" s="15"/>
    </row>
    <row r="174" spans="5:5" x14ac:dyDescent="0.25">
      <c r="E174" s="15"/>
    </row>
    <row r="175" spans="5:5" x14ac:dyDescent="0.25">
      <c r="E175" s="15"/>
    </row>
    <row r="176" spans="5:5" x14ac:dyDescent="0.25">
      <c r="E176" s="15"/>
    </row>
    <row r="177" spans="5:5" x14ac:dyDescent="0.25">
      <c r="E177" s="15"/>
    </row>
    <row r="178" spans="5:5" x14ac:dyDescent="0.25">
      <c r="E178" s="15"/>
    </row>
    <row r="179" spans="5:5" x14ac:dyDescent="0.25">
      <c r="E179" s="15"/>
    </row>
    <row r="180" spans="5:5" x14ac:dyDescent="0.25">
      <c r="E180" s="15"/>
    </row>
    <row r="181" spans="5:5" x14ac:dyDescent="0.25">
      <c r="E181" s="15"/>
    </row>
    <row r="182" spans="5:5" x14ac:dyDescent="0.25">
      <c r="E182" s="15"/>
    </row>
    <row r="183" spans="5:5" x14ac:dyDescent="0.25">
      <c r="E183" s="15"/>
    </row>
    <row r="184" spans="5:5" x14ac:dyDescent="0.25">
      <c r="E184" s="15"/>
    </row>
    <row r="185" spans="5:5" x14ac:dyDescent="0.25">
      <c r="E185" s="15"/>
    </row>
    <row r="186" spans="5:5" x14ac:dyDescent="0.25">
      <c r="E186" s="15"/>
    </row>
    <row r="187" spans="5:5" x14ac:dyDescent="0.25">
      <c r="E187" s="15"/>
    </row>
    <row r="188" spans="5:5" x14ac:dyDescent="0.25">
      <c r="E188" s="15"/>
    </row>
    <row r="189" spans="5:5" x14ac:dyDescent="0.25">
      <c r="E189" s="15"/>
    </row>
    <row r="190" spans="5:5" x14ac:dyDescent="0.25">
      <c r="E190" s="15"/>
    </row>
    <row r="191" spans="5:5" x14ac:dyDescent="0.25">
      <c r="E191" s="15"/>
    </row>
    <row r="192" spans="5:5" x14ac:dyDescent="0.25">
      <c r="E192" s="15"/>
    </row>
    <row r="193" spans="5:5" x14ac:dyDescent="0.25">
      <c r="E193" s="15"/>
    </row>
    <row r="194" spans="5:5" x14ac:dyDescent="0.25">
      <c r="E194" s="15"/>
    </row>
    <row r="195" spans="5:5" x14ac:dyDescent="0.25">
      <c r="E195" s="15"/>
    </row>
    <row r="196" spans="5:5" x14ac:dyDescent="0.25">
      <c r="E196" s="15"/>
    </row>
    <row r="197" spans="5:5" x14ac:dyDescent="0.25">
      <c r="E197" s="15"/>
    </row>
    <row r="198" spans="5:5" x14ac:dyDescent="0.25">
      <c r="E198" s="15"/>
    </row>
    <row r="199" spans="5:5" x14ac:dyDescent="0.25">
      <c r="E199" s="15"/>
    </row>
    <row r="200" spans="5:5" x14ac:dyDescent="0.25">
      <c r="E200" s="15"/>
    </row>
    <row r="201" spans="5:5" x14ac:dyDescent="0.25">
      <c r="E201" s="15"/>
    </row>
    <row r="202" spans="5:5" x14ac:dyDescent="0.25">
      <c r="E202" s="15"/>
    </row>
    <row r="203" spans="5:5" x14ac:dyDescent="0.25">
      <c r="E203" s="15"/>
    </row>
    <row r="204" spans="5:5" x14ac:dyDescent="0.25">
      <c r="E204" s="15"/>
    </row>
    <row r="205" spans="5:5" x14ac:dyDescent="0.25">
      <c r="E205" s="15"/>
    </row>
    <row r="206" spans="5:5" x14ac:dyDescent="0.25">
      <c r="E206" s="15"/>
    </row>
    <row r="207" spans="5:5" x14ac:dyDescent="0.25">
      <c r="E207" s="15"/>
    </row>
    <row r="208" spans="5:5" x14ac:dyDescent="0.25">
      <c r="E208" s="15"/>
    </row>
    <row r="209" spans="5:5" x14ac:dyDescent="0.25">
      <c r="E209" s="15"/>
    </row>
    <row r="210" spans="5:5" x14ac:dyDescent="0.25">
      <c r="E210" s="15"/>
    </row>
    <row r="211" spans="5:5" x14ac:dyDescent="0.25">
      <c r="E211" s="15"/>
    </row>
    <row r="212" spans="5:5" x14ac:dyDescent="0.25">
      <c r="E212" s="15"/>
    </row>
    <row r="213" spans="5:5" x14ac:dyDescent="0.25">
      <c r="E213" s="15"/>
    </row>
    <row r="214" spans="5:5" x14ac:dyDescent="0.25">
      <c r="E214" s="15"/>
    </row>
    <row r="215" spans="5:5" x14ac:dyDescent="0.25">
      <c r="E215" s="15"/>
    </row>
    <row r="216" spans="5:5" x14ac:dyDescent="0.25">
      <c r="E216" s="15"/>
    </row>
    <row r="217" spans="5:5" x14ac:dyDescent="0.25">
      <c r="E217" s="15"/>
    </row>
    <row r="218" spans="5:5" x14ac:dyDescent="0.25">
      <c r="E218" s="15"/>
    </row>
    <row r="219" spans="5:5" x14ac:dyDescent="0.25">
      <c r="E219" s="15"/>
    </row>
    <row r="220" spans="5:5" x14ac:dyDescent="0.25">
      <c r="E220" s="15"/>
    </row>
    <row r="221" spans="5:5" x14ac:dyDescent="0.25">
      <c r="E221" s="15"/>
    </row>
    <row r="222" spans="5:5" x14ac:dyDescent="0.25">
      <c r="E222" s="15"/>
    </row>
    <row r="223" spans="5:5" x14ac:dyDescent="0.25">
      <c r="E223" s="15"/>
    </row>
    <row r="224" spans="5:5" x14ac:dyDescent="0.25">
      <c r="E224" s="15"/>
    </row>
    <row r="225" spans="5:5" x14ac:dyDescent="0.25">
      <c r="E225" s="15"/>
    </row>
    <row r="226" spans="5:5" x14ac:dyDescent="0.25">
      <c r="E226" s="15"/>
    </row>
    <row r="227" spans="5:5" x14ac:dyDescent="0.25">
      <c r="E227" s="15"/>
    </row>
    <row r="228" spans="5:5" x14ac:dyDescent="0.25">
      <c r="E228" s="15"/>
    </row>
    <row r="229" spans="5:5" x14ac:dyDescent="0.25">
      <c r="E229" s="15"/>
    </row>
    <row r="230" spans="5:5" x14ac:dyDescent="0.25">
      <c r="E230" s="15"/>
    </row>
    <row r="231" spans="5:5" x14ac:dyDescent="0.25">
      <c r="E231" s="15"/>
    </row>
    <row r="232" spans="5:5" x14ac:dyDescent="0.25">
      <c r="E232" s="15"/>
    </row>
    <row r="233" spans="5:5" x14ac:dyDescent="0.25">
      <c r="E233" s="15"/>
    </row>
    <row r="234" spans="5:5" x14ac:dyDescent="0.25">
      <c r="E234" s="15"/>
    </row>
    <row r="235" spans="5:5" x14ac:dyDescent="0.25">
      <c r="E235" s="15"/>
    </row>
    <row r="236" spans="5:5" x14ac:dyDescent="0.25">
      <c r="E236" s="15"/>
    </row>
    <row r="237" spans="5:5" x14ac:dyDescent="0.25">
      <c r="E237" s="15"/>
    </row>
    <row r="238" spans="5:5" x14ac:dyDescent="0.25">
      <c r="E238" s="15"/>
    </row>
    <row r="239" spans="5:5" x14ac:dyDescent="0.25">
      <c r="E239" s="15"/>
    </row>
    <row r="240" spans="5:5" x14ac:dyDescent="0.25">
      <c r="E240" s="15"/>
    </row>
    <row r="241" spans="5:5" x14ac:dyDescent="0.25">
      <c r="E241" s="15"/>
    </row>
    <row r="242" spans="5:5" x14ac:dyDescent="0.25">
      <c r="E242" s="15"/>
    </row>
    <row r="243" spans="5:5" x14ac:dyDescent="0.25">
      <c r="E243" s="15"/>
    </row>
    <row r="244" spans="5:5" x14ac:dyDescent="0.25">
      <c r="E244" s="15"/>
    </row>
    <row r="245" spans="5:5" x14ac:dyDescent="0.25">
      <c r="E245" s="15"/>
    </row>
    <row r="246" spans="5:5" x14ac:dyDescent="0.25">
      <c r="E246" s="15"/>
    </row>
    <row r="247" spans="5:5" x14ac:dyDescent="0.25">
      <c r="E247" s="15"/>
    </row>
    <row r="248" spans="5:5" x14ac:dyDescent="0.25">
      <c r="E248" s="15"/>
    </row>
    <row r="249" spans="5:5" x14ac:dyDescent="0.25">
      <c r="E249" s="15"/>
    </row>
    <row r="250" spans="5:5" x14ac:dyDescent="0.25">
      <c r="E250" s="15"/>
    </row>
    <row r="251" spans="5:5" x14ac:dyDescent="0.25">
      <c r="E251" s="15"/>
    </row>
    <row r="252" spans="5:5" x14ac:dyDescent="0.25">
      <c r="E252" s="15"/>
    </row>
    <row r="253" spans="5:5" x14ac:dyDescent="0.25">
      <c r="E253" s="15"/>
    </row>
    <row r="254" spans="5:5" x14ac:dyDescent="0.25">
      <c r="E254" s="15"/>
    </row>
    <row r="255" spans="5:5" x14ac:dyDescent="0.25">
      <c r="E255" s="15"/>
    </row>
    <row r="256" spans="5:5" x14ac:dyDescent="0.25">
      <c r="E256" s="15"/>
    </row>
    <row r="257" spans="5:5" x14ac:dyDescent="0.25">
      <c r="E257" s="15"/>
    </row>
    <row r="258" spans="5:5" x14ac:dyDescent="0.25">
      <c r="E258" s="15"/>
    </row>
    <row r="259" spans="5:5" x14ac:dyDescent="0.25">
      <c r="E259" s="15"/>
    </row>
    <row r="260" spans="5:5" x14ac:dyDescent="0.25">
      <c r="E260" s="15"/>
    </row>
    <row r="261" spans="5:5" x14ac:dyDescent="0.25">
      <c r="E261" s="15"/>
    </row>
    <row r="262" spans="5:5" x14ac:dyDescent="0.25">
      <c r="E262" s="15"/>
    </row>
    <row r="263" spans="5:5" x14ac:dyDescent="0.25">
      <c r="E263" s="15"/>
    </row>
    <row r="264" spans="5:5" x14ac:dyDescent="0.25">
      <c r="E264" s="15"/>
    </row>
    <row r="265" spans="5:5" x14ac:dyDescent="0.25">
      <c r="E265" s="15"/>
    </row>
    <row r="266" spans="5:5" x14ac:dyDescent="0.25">
      <c r="E266" s="15"/>
    </row>
    <row r="267" spans="5:5" x14ac:dyDescent="0.25">
      <c r="E267" s="15"/>
    </row>
    <row r="268" spans="5:5" x14ac:dyDescent="0.25">
      <c r="E268" s="15"/>
    </row>
    <row r="269" spans="5:5" x14ac:dyDescent="0.25">
      <c r="E269" s="15"/>
    </row>
    <row r="270" spans="5:5" x14ac:dyDescent="0.25">
      <c r="E270" s="15"/>
    </row>
    <row r="271" spans="5:5" x14ac:dyDescent="0.25">
      <c r="E271" s="15"/>
    </row>
    <row r="272" spans="5:5" x14ac:dyDescent="0.25">
      <c r="E272" s="15"/>
    </row>
    <row r="273" spans="5:5" x14ac:dyDescent="0.25">
      <c r="E273" s="15"/>
    </row>
    <row r="274" spans="5:5" x14ac:dyDescent="0.25">
      <c r="E274" s="15"/>
    </row>
    <row r="275" spans="5:5" x14ac:dyDescent="0.25">
      <c r="E275" s="15"/>
    </row>
  </sheetData>
  <mergeCells count="3">
    <mergeCell ref="A1:E1"/>
    <mergeCell ref="A3:E3"/>
    <mergeCell ref="A2:E2"/>
  </mergeCells>
  <pageMargins left="0.59055118110236227" right="0.59055118110236227" top="0.78740157480314965" bottom="0.78740157480314965" header="0.31496062992125984" footer="0.31496062992125984"/>
  <pageSetup paperSize="9" scale="96" fitToHeight="0" orientation="landscape" horizontalDpi="4294967294"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2"/>
  <sheetViews>
    <sheetView tabSelected="1" topLeftCell="A137" zoomScale="145" zoomScaleNormal="145" workbookViewId="0">
      <selection activeCell="C54" sqref="C54"/>
    </sheetView>
  </sheetViews>
  <sheetFormatPr defaultRowHeight="15" x14ac:dyDescent="0.25"/>
  <cols>
    <col min="1" max="1" width="51.85546875" customWidth="1"/>
    <col min="2" max="2" width="11.140625" customWidth="1"/>
    <col min="3" max="3" width="10.28515625" customWidth="1"/>
    <col min="4" max="4" width="10.7109375" customWidth="1"/>
    <col min="5" max="5" width="50" customWidth="1"/>
    <col min="6" max="6" width="33.140625" customWidth="1"/>
  </cols>
  <sheetData>
    <row r="1" spans="1:5" ht="23.25" x14ac:dyDescent="0.35">
      <c r="A1" s="74" t="s">
        <v>177</v>
      </c>
      <c r="B1" s="74"/>
      <c r="C1" s="74"/>
      <c r="D1" s="74"/>
      <c r="E1" s="74"/>
    </row>
    <row r="2" spans="1:5" ht="23.25" x14ac:dyDescent="0.35">
      <c r="A2" s="76" t="s">
        <v>237</v>
      </c>
      <c r="B2" s="76"/>
      <c r="C2" s="76"/>
      <c r="D2" s="76"/>
      <c r="E2" s="76"/>
    </row>
    <row r="3" spans="1:5" ht="15.75" x14ac:dyDescent="0.25">
      <c r="A3" s="75" t="s">
        <v>36</v>
      </c>
      <c r="B3" s="75"/>
      <c r="C3" s="75"/>
      <c r="D3" s="75"/>
      <c r="E3" s="75"/>
    </row>
    <row r="4" spans="1:5" ht="15.75" x14ac:dyDescent="0.25">
      <c r="A4" s="75"/>
      <c r="B4" s="75"/>
      <c r="C4" s="75"/>
      <c r="D4" s="75"/>
      <c r="E4" s="75"/>
    </row>
    <row r="5" spans="1:5" ht="24" x14ac:dyDescent="0.25">
      <c r="A5" s="16"/>
      <c r="B5" s="11" t="s">
        <v>228</v>
      </c>
      <c r="C5" s="65" t="s">
        <v>216</v>
      </c>
      <c r="D5" s="11" t="s">
        <v>231</v>
      </c>
      <c r="E5" s="23" t="s">
        <v>38</v>
      </c>
    </row>
    <row r="6" spans="1:5" x14ac:dyDescent="0.25">
      <c r="A6" s="4"/>
      <c r="B6" s="9" t="s">
        <v>37</v>
      </c>
      <c r="C6" s="10" t="s">
        <v>37</v>
      </c>
      <c r="D6" s="20" t="s">
        <v>37</v>
      </c>
      <c r="E6" s="21"/>
    </row>
    <row r="7" spans="1:5" x14ac:dyDescent="0.25">
      <c r="A7" s="17" t="s">
        <v>26</v>
      </c>
      <c r="B7" s="26">
        <f>SUM(B8:B26)</f>
        <v>10900</v>
      </c>
      <c r="C7" s="26">
        <f>SUM(C8:C26)</f>
        <v>-308</v>
      </c>
      <c r="D7" s="32">
        <f>SUM(D8:D26)</f>
        <v>10592</v>
      </c>
      <c r="E7" s="24"/>
    </row>
    <row r="8" spans="1:5" ht="30" x14ac:dyDescent="0.25">
      <c r="A8" s="38" t="s">
        <v>40</v>
      </c>
      <c r="B8" s="33">
        <v>50</v>
      </c>
      <c r="C8" s="30"/>
      <c r="D8" s="33">
        <f t="shared" ref="D8:D26" si="0">SUM(B8:C8)</f>
        <v>50</v>
      </c>
      <c r="E8" s="44" t="s">
        <v>130</v>
      </c>
    </row>
    <row r="9" spans="1:5" ht="31.5" customHeight="1" x14ac:dyDescent="0.25">
      <c r="A9" s="38" t="s">
        <v>218</v>
      </c>
      <c r="B9" s="33">
        <v>900</v>
      </c>
      <c r="C9" s="27"/>
      <c r="D9" s="33">
        <f>SUM(B9:C9)</f>
        <v>900</v>
      </c>
      <c r="E9" s="68" t="s">
        <v>217</v>
      </c>
    </row>
    <row r="10" spans="1:5" ht="30" x14ac:dyDescent="0.25">
      <c r="A10" s="39" t="s">
        <v>41</v>
      </c>
      <c r="B10" s="28">
        <v>200</v>
      </c>
      <c r="C10" s="55"/>
      <c r="D10" s="34">
        <f t="shared" si="0"/>
        <v>200</v>
      </c>
      <c r="E10" s="45" t="s">
        <v>131</v>
      </c>
    </row>
    <row r="11" spans="1:5" ht="30" x14ac:dyDescent="0.25">
      <c r="A11" s="39" t="s">
        <v>167</v>
      </c>
      <c r="B11" s="28">
        <v>300</v>
      </c>
      <c r="C11" s="28">
        <v>-100</v>
      </c>
      <c r="D11" s="34">
        <f t="shared" si="0"/>
        <v>200</v>
      </c>
      <c r="E11" s="45" t="s">
        <v>232</v>
      </c>
    </row>
    <row r="12" spans="1:5" ht="29.25" customHeight="1" x14ac:dyDescent="0.25">
      <c r="A12" s="39" t="s">
        <v>172</v>
      </c>
      <c r="B12" s="61">
        <v>500</v>
      </c>
      <c r="C12" s="61">
        <v>350</v>
      </c>
      <c r="D12" s="62">
        <f t="shared" si="0"/>
        <v>850</v>
      </c>
      <c r="E12" s="63" t="s">
        <v>233</v>
      </c>
    </row>
    <row r="13" spans="1:5" x14ac:dyDescent="0.25">
      <c r="A13" s="40" t="s">
        <v>182</v>
      </c>
      <c r="B13" s="61">
        <v>770</v>
      </c>
      <c r="C13" s="61"/>
      <c r="D13" s="62">
        <f t="shared" si="0"/>
        <v>770</v>
      </c>
      <c r="E13" s="63" t="s">
        <v>197</v>
      </c>
    </row>
    <row r="14" spans="1:5" ht="30" x14ac:dyDescent="0.25">
      <c r="A14" s="40" t="s">
        <v>183</v>
      </c>
      <c r="B14" s="61">
        <v>300</v>
      </c>
      <c r="C14" s="61">
        <v>200</v>
      </c>
      <c r="D14" s="62">
        <f t="shared" si="0"/>
        <v>500</v>
      </c>
      <c r="E14" s="63" t="s">
        <v>198</v>
      </c>
    </row>
    <row r="15" spans="1:5" ht="16.5" customHeight="1" x14ac:dyDescent="0.25">
      <c r="A15" s="40" t="s">
        <v>163</v>
      </c>
      <c r="B15" s="28">
        <v>500</v>
      </c>
      <c r="C15" s="55"/>
      <c r="D15" s="62">
        <f t="shared" si="0"/>
        <v>500</v>
      </c>
      <c r="E15" s="63" t="s">
        <v>169</v>
      </c>
    </row>
    <row r="16" spans="1:5" ht="15.75" customHeight="1" x14ac:dyDescent="0.25">
      <c r="A16" s="38" t="s">
        <v>42</v>
      </c>
      <c r="B16" s="27">
        <v>100</v>
      </c>
      <c r="C16" s="27">
        <v>-50</v>
      </c>
      <c r="D16" s="35">
        <f t="shared" si="0"/>
        <v>50</v>
      </c>
      <c r="E16" s="46" t="s">
        <v>199</v>
      </c>
    </row>
    <row r="17" spans="1:5" ht="60" customHeight="1" x14ac:dyDescent="0.25">
      <c r="A17" s="38" t="s">
        <v>221</v>
      </c>
      <c r="B17" s="27">
        <v>600</v>
      </c>
      <c r="C17" s="27">
        <v>-600</v>
      </c>
      <c r="D17" s="35">
        <f t="shared" si="0"/>
        <v>0</v>
      </c>
      <c r="E17" s="72" t="s">
        <v>230</v>
      </c>
    </row>
    <row r="18" spans="1:5" ht="30" x14ac:dyDescent="0.25">
      <c r="A18" s="38" t="s">
        <v>189</v>
      </c>
      <c r="B18" s="27">
        <v>200</v>
      </c>
      <c r="C18" s="30"/>
      <c r="D18" s="35">
        <f t="shared" si="0"/>
        <v>200</v>
      </c>
      <c r="E18" s="46" t="s">
        <v>190</v>
      </c>
    </row>
    <row r="19" spans="1:5" ht="30" x14ac:dyDescent="0.25">
      <c r="A19" s="38" t="s">
        <v>43</v>
      </c>
      <c r="B19" s="27">
        <v>500</v>
      </c>
      <c r="C19" s="30"/>
      <c r="D19" s="35">
        <f t="shared" si="0"/>
        <v>500</v>
      </c>
      <c r="E19" s="46" t="s">
        <v>132</v>
      </c>
    </row>
    <row r="20" spans="1:5" x14ac:dyDescent="0.25">
      <c r="A20" s="38" t="s">
        <v>166</v>
      </c>
      <c r="B20" s="27">
        <v>350</v>
      </c>
      <c r="C20" s="30"/>
      <c r="D20" s="35">
        <f t="shared" si="0"/>
        <v>350</v>
      </c>
      <c r="E20" s="46" t="s">
        <v>200</v>
      </c>
    </row>
    <row r="21" spans="1:5" ht="75" x14ac:dyDescent="0.25">
      <c r="A21" s="40" t="s">
        <v>193</v>
      </c>
      <c r="B21" s="29">
        <v>50</v>
      </c>
      <c r="C21" s="58"/>
      <c r="D21" s="35">
        <f t="shared" si="0"/>
        <v>50</v>
      </c>
      <c r="E21" s="46" t="s">
        <v>201</v>
      </c>
    </row>
    <row r="22" spans="1:5" ht="30" x14ac:dyDescent="0.25">
      <c r="A22" s="40" t="s">
        <v>179</v>
      </c>
      <c r="B22" s="29">
        <v>1030</v>
      </c>
      <c r="C22" s="29"/>
      <c r="D22" s="35">
        <f t="shared" si="0"/>
        <v>1030</v>
      </c>
      <c r="E22" s="46" t="s">
        <v>202</v>
      </c>
    </row>
    <row r="23" spans="1:5" ht="30" x14ac:dyDescent="0.25">
      <c r="A23" s="40" t="s">
        <v>181</v>
      </c>
      <c r="B23" s="29">
        <v>1050</v>
      </c>
      <c r="C23" s="29"/>
      <c r="D23" s="35">
        <f t="shared" si="0"/>
        <v>1050</v>
      </c>
      <c r="E23" s="46" t="s">
        <v>203</v>
      </c>
    </row>
    <row r="24" spans="1:5" ht="30" x14ac:dyDescent="0.25">
      <c r="A24" s="40" t="s">
        <v>44</v>
      </c>
      <c r="B24" s="29">
        <v>300</v>
      </c>
      <c r="C24" s="58"/>
      <c r="D24" s="35">
        <f t="shared" si="0"/>
        <v>300</v>
      </c>
      <c r="E24" s="46" t="s">
        <v>204</v>
      </c>
    </row>
    <row r="25" spans="1:5" ht="30" x14ac:dyDescent="0.25">
      <c r="A25" s="40" t="s">
        <v>180</v>
      </c>
      <c r="B25" s="29">
        <v>3000</v>
      </c>
      <c r="C25" s="29">
        <v>-58</v>
      </c>
      <c r="D25" s="35">
        <f t="shared" si="0"/>
        <v>2942</v>
      </c>
      <c r="E25" s="46" t="s">
        <v>205</v>
      </c>
    </row>
    <row r="26" spans="1:5" ht="30" x14ac:dyDescent="0.25">
      <c r="A26" s="38" t="s">
        <v>45</v>
      </c>
      <c r="B26" s="27">
        <v>200</v>
      </c>
      <c r="C26" s="27">
        <v>-50</v>
      </c>
      <c r="D26" s="33">
        <f t="shared" si="0"/>
        <v>150</v>
      </c>
      <c r="E26" s="44" t="s">
        <v>170</v>
      </c>
    </row>
    <row r="27" spans="1:5" x14ac:dyDescent="0.25">
      <c r="A27" s="18"/>
      <c r="B27" s="29"/>
      <c r="C27" s="29"/>
      <c r="D27" s="35"/>
      <c r="E27" s="46"/>
    </row>
    <row r="28" spans="1:5" x14ac:dyDescent="0.25">
      <c r="A28" s="17" t="s">
        <v>27</v>
      </c>
      <c r="B28" s="26">
        <f>SUM(B29)</f>
        <v>40</v>
      </c>
      <c r="C28" s="26">
        <f>SUM(C29)</f>
        <v>0</v>
      </c>
      <c r="D28" s="32">
        <f>SUM(D29)</f>
        <v>40</v>
      </c>
      <c r="E28" s="24"/>
    </row>
    <row r="29" spans="1:5" x14ac:dyDescent="0.25">
      <c r="A29" s="38" t="s">
        <v>46</v>
      </c>
      <c r="B29" s="27">
        <v>40</v>
      </c>
      <c r="C29" s="30"/>
      <c r="D29" s="35">
        <f>SUM(B29:C29)</f>
        <v>40</v>
      </c>
      <c r="E29" s="44" t="s">
        <v>133</v>
      </c>
    </row>
    <row r="30" spans="1:5" x14ac:dyDescent="0.25">
      <c r="A30" s="4"/>
      <c r="B30" s="30"/>
      <c r="C30" s="30"/>
      <c r="D30" s="36"/>
      <c r="E30" s="21"/>
    </row>
    <row r="31" spans="1:5" x14ac:dyDescent="0.25">
      <c r="A31" s="17" t="s">
        <v>28</v>
      </c>
      <c r="B31" s="26">
        <f>SUM(B32+B33+B34+B35+B36+B37+B38+B60)</f>
        <v>15732</v>
      </c>
      <c r="C31" s="26">
        <f>SUM(C32+C33+C34+C35+C36+C37+C38+C60)</f>
        <v>-15</v>
      </c>
      <c r="D31" s="32">
        <f>SUM(D32+D33+D34+D35+D36+D37+D38+D60)</f>
        <v>15717</v>
      </c>
      <c r="E31" s="24"/>
    </row>
    <row r="32" spans="1:5" ht="30" x14ac:dyDescent="0.25">
      <c r="A32" s="38" t="s">
        <v>39</v>
      </c>
      <c r="B32" s="27">
        <v>1950</v>
      </c>
      <c r="C32" s="30"/>
      <c r="D32" s="35">
        <f t="shared" ref="D32:D37" si="1">SUM(B32:C32)</f>
        <v>1950</v>
      </c>
      <c r="E32" s="21"/>
    </row>
    <row r="33" spans="1:5" x14ac:dyDescent="0.25">
      <c r="A33" s="38" t="s">
        <v>47</v>
      </c>
      <c r="B33" s="27">
        <v>7600</v>
      </c>
      <c r="C33" s="30"/>
      <c r="D33" s="35">
        <f t="shared" si="1"/>
        <v>7600</v>
      </c>
      <c r="E33" s="59"/>
    </row>
    <row r="34" spans="1:5" x14ac:dyDescent="0.25">
      <c r="A34" s="38" t="s">
        <v>48</v>
      </c>
      <c r="B34" s="27">
        <v>300</v>
      </c>
      <c r="C34" s="30"/>
      <c r="D34" s="35">
        <f t="shared" si="1"/>
        <v>300</v>
      </c>
      <c r="E34" s="44" t="s">
        <v>168</v>
      </c>
    </row>
    <row r="35" spans="1:5" x14ac:dyDescent="0.25">
      <c r="A35" s="38" t="s">
        <v>49</v>
      </c>
      <c r="B35" s="27">
        <v>35</v>
      </c>
      <c r="C35" s="27">
        <v>15</v>
      </c>
      <c r="D35" s="35">
        <f t="shared" si="1"/>
        <v>50</v>
      </c>
      <c r="E35" s="21"/>
    </row>
    <row r="36" spans="1:5" ht="28.5" customHeight="1" x14ac:dyDescent="0.25">
      <c r="A36" s="38" t="s">
        <v>50</v>
      </c>
      <c r="B36" s="27">
        <v>3250</v>
      </c>
      <c r="C36" s="30"/>
      <c r="D36" s="35">
        <f t="shared" si="1"/>
        <v>3250</v>
      </c>
      <c r="E36" s="44" t="s">
        <v>213</v>
      </c>
    </row>
    <row r="37" spans="1:5" ht="48.75" customHeight="1" x14ac:dyDescent="0.25">
      <c r="A37" s="38" t="s">
        <v>51</v>
      </c>
      <c r="B37" s="27">
        <v>10</v>
      </c>
      <c r="C37" s="30"/>
      <c r="D37" s="33">
        <f t="shared" si="1"/>
        <v>10</v>
      </c>
      <c r="E37" s="44" t="s">
        <v>159</v>
      </c>
    </row>
    <row r="38" spans="1:5" x14ac:dyDescent="0.25">
      <c r="A38" s="38" t="s">
        <v>52</v>
      </c>
      <c r="B38" s="27">
        <f>SUM(B39:B59)</f>
        <v>2487</v>
      </c>
      <c r="C38" s="27">
        <f>SUM(C39:C59)</f>
        <v>-30</v>
      </c>
      <c r="D38" s="33">
        <f>SUM(D39:D59)</f>
        <v>2457</v>
      </c>
      <c r="E38" s="21"/>
    </row>
    <row r="39" spans="1:5" x14ac:dyDescent="0.25">
      <c r="A39" s="41" t="s">
        <v>53</v>
      </c>
      <c r="B39" s="30">
        <v>30</v>
      </c>
      <c r="C39" s="30"/>
      <c r="D39" s="36">
        <f t="shared" ref="D39:D59" si="2">SUM(B39:C39)</f>
        <v>30</v>
      </c>
      <c r="E39" s="21"/>
    </row>
    <row r="40" spans="1:5" x14ac:dyDescent="0.25">
      <c r="A40" s="41" t="s">
        <v>54</v>
      </c>
      <c r="B40" s="30">
        <v>5</v>
      </c>
      <c r="C40" s="30"/>
      <c r="D40" s="36">
        <f t="shared" si="2"/>
        <v>5</v>
      </c>
      <c r="E40" s="21"/>
    </row>
    <row r="41" spans="1:5" x14ac:dyDescent="0.25">
      <c r="A41" s="41" t="s">
        <v>55</v>
      </c>
      <c r="B41" s="30">
        <v>2</v>
      </c>
      <c r="C41" s="30"/>
      <c r="D41" s="36">
        <f t="shared" si="2"/>
        <v>2</v>
      </c>
      <c r="E41" s="21"/>
    </row>
    <row r="42" spans="1:5" x14ac:dyDescent="0.25">
      <c r="A42" s="41" t="s">
        <v>56</v>
      </c>
      <c r="B42" s="30">
        <v>300</v>
      </c>
      <c r="C42" s="30"/>
      <c r="D42" s="36">
        <f t="shared" si="2"/>
        <v>300</v>
      </c>
      <c r="E42" s="21"/>
    </row>
    <row r="43" spans="1:5" ht="27.75" x14ac:dyDescent="0.25">
      <c r="A43" s="41" t="s">
        <v>57</v>
      </c>
      <c r="B43" s="30">
        <v>250</v>
      </c>
      <c r="C43" s="30"/>
      <c r="D43" s="50">
        <f t="shared" si="2"/>
        <v>250</v>
      </c>
      <c r="E43" s="21"/>
    </row>
    <row r="44" spans="1:5" ht="27.75" x14ac:dyDescent="0.25">
      <c r="A44" s="41" t="s">
        <v>58</v>
      </c>
      <c r="B44" s="30">
        <v>350</v>
      </c>
      <c r="C44" s="30"/>
      <c r="D44" s="36">
        <f t="shared" si="2"/>
        <v>350</v>
      </c>
      <c r="E44" s="21"/>
    </row>
    <row r="45" spans="1:5" x14ac:dyDescent="0.25">
      <c r="A45" s="41" t="s">
        <v>59</v>
      </c>
      <c r="B45" s="30">
        <v>30</v>
      </c>
      <c r="C45" s="30">
        <v>10</v>
      </c>
      <c r="D45" s="36">
        <f t="shared" si="2"/>
        <v>40</v>
      </c>
      <c r="E45" s="21"/>
    </row>
    <row r="46" spans="1:5" x14ac:dyDescent="0.25">
      <c r="A46" s="41" t="s">
        <v>60</v>
      </c>
      <c r="B46" s="30">
        <v>300</v>
      </c>
      <c r="C46" s="30">
        <v>-90</v>
      </c>
      <c r="D46" s="36">
        <f t="shared" si="2"/>
        <v>210</v>
      </c>
      <c r="E46" s="21"/>
    </row>
    <row r="47" spans="1:5" x14ac:dyDescent="0.25">
      <c r="A47" s="41" t="s">
        <v>61</v>
      </c>
      <c r="B47" s="30">
        <v>200</v>
      </c>
      <c r="C47" s="30"/>
      <c r="D47" s="36">
        <f t="shared" si="2"/>
        <v>200</v>
      </c>
      <c r="E47" s="21"/>
    </row>
    <row r="48" spans="1:5" x14ac:dyDescent="0.25">
      <c r="A48" s="41" t="s">
        <v>62</v>
      </c>
      <c r="B48" s="30">
        <v>80</v>
      </c>
      <c r="C48" s="30"/>
      <c r="D48" s="36">
        <f t="shared" si="2"/>
        <v>80</v>
      </c>
      <c r="E48" s="21"/>
    </row>
    <row r="49" spans="1:5" x14ac:dyDescent="0.25">
      <c r="A49" s="41" t="s">
        <v>63</v>
      </c>
      <c r="B49" s="30">
        <v>100</v>
      </c>
      <c r="C49" s="30"/>
      <c r="D49" s="36">
        <f t="shared" si="2"/>
        <v>100</v>
      </c>
      <c r="E49" s="21"/>
    </row>
    <row r="50" spans="1:5" x14ac:dyDescent="0.25">
      <c r="A50" s="41" t="s">
        <v>64</v>
      </c>
      <c r="B50" s="30">
        <v>40</v>
      </c>
      <c r="C50" s="30">
        <v>10</v>
      </c>
      <c r="D50" s="36">
        <f t="shared" si="2"/>
        <v>50</v>
      </c>
      <c r="E50" s="21"/>
    </row>
    <row r="51" spans="1:5" x14ac:dyDescent="0.25">
      <c r="A51" s="41" t="s">
        <v>65</v>
      </c>
      <c r="B51" s="30">
        <v>100</v>
      </c>
      <c r="C51" s="30"/>
      <c r="D51" s="36">
        <f t="shared" si="2"/>
        <v>100</v>
      </c>
      <c r="E51" s="21"/>
    </row>
    <row r="52" spans="1:5" x14ac:dyDescent="0.25">
      <c r="A52" s="41" t="s">
        <v>66</v>
      </c>
      <c r="B52" s="30">
        <v>140</v>
      </c>
      <c r="C52" s="30"/>
      <c r="D52" s="36">
        <f t="shared" si="2"/>
        <v>140</v>
      </c>
      <c r="E52" s="21"/>
    </row>
    <row r="53" spans="1:5" x14ac:dyDescent="0.25">
      <c r="A53" s="41" t="s">
        <v>67</v>
      </c>
      <c r="B53" s="30">
        <v>5</v>
      </c>
      <c r="C53" s="30"/>
      <c r="D53" s="36">
        <f t="shared" si="2"/>
        <v>5</v>
      </c>
      <c r="E53" s="21"/>
    </row>
    <row r="54" spans="1:5" ht="27.75" x14ac:dyDescent="0.25">
      <c r="A54" s="41" t="s">
        <v>68</v>
      </c>
      <c r="B54" s="30">
        <v>460</v>
      </c>
      <c r="C54" s="30">
        <v>40</v>
      </c>
      <c r="D54" s="36">
        <f t="shared" si="2"/>
        <v>500</v>
      </c>
      <c r="E54" s="21"/>
    </row>
    <row r="55" spans="1:5" x14ac:dyDescent="0.25">
      <c r="A55" s="41" t="s">
        <v>69</v>
      </c>
      <c r="B55" s="30">
        <v>10</v>
      </c>
      <c r="C55" s="30"/>
      <c r="D55" s="36">
        <f t="shared" si="2"/>
        <v>10</v>
      </c>
      <c r="E55" s="21"/>
    </row>
    <row r="56" spans="1:5" ht="30" x14ac:dyDescent="0.25">
      <c r="A56" s="41" t="s">
        <v>70</v>
      </c>
      <c r="B56" s="30">
        <v>5</v>
      </c>
      <c r="C56" s="30"/>
      <c r="D56" s="36">
        <f t="shared" si="2"/>
        <v>5</v>
      </c>
      <c r="E56" s="21"/>
    </row>
    <row r="57" spans="1:5" x14ac:dyDescent="0.25">
      <c r="A57" s="41" t="s">
        <v>71</v>
      </c>
      <c r="B57" s="30">
        <v>70</v>
      </c>
      <c r="C57" s="30"/>
      <c r="D57" s="36">
        <f t="shared" si="2"/>
        <v>70</v>
      </c>
      <c r="E57" s="21"/>
    </row>
    <row r="58" spans="1:5" x14ac:dyDescent="0.25">
      <c r="A58" s="41" t="s">
        <v>72</v>
      </c>
      <c r="B58" s="30">
        <v>5</v>
      </c>
      <c r="C58" s="30"/>
      <c r="D58" s="36">
        <f t="shared" si="2"/>
        <v>5</v>
      </c>
      <c r="E58" s="21"/>
    </row>
    <row r="59" spans="1:5" x14ac:dyDescent="0.25">
      <c r="A59" s="41" t="s">
        <v>73</v>
      </c>
      <c r="B59" s="30">
        <v>5</v>
      </c>
      <c r="C59" s="30"/>
      <c r="D59" s="36">
        <f t="shared" si="2"/>
        <v>5</v>
      </c>
      <c r="E59" s="21"/>
    </row>
    <row r="60" spans="1:5" x14ac:dyDescent="0.25">
      <c r="A60" s="42" t="s">
        <v>74</v>
      </c>
      <c r="B60" s="27">
        <f>SUM(B61:B64)</f>
        <v>100</v>
      </c>
      <c r="C60" s="27">
        <f>SUM(C61:C64)</f>
        <v>0</v>
      </c>
      <c r="D60" s="33">
        <f>SUM(D61:D64)</f>
        <v>100</v>
      </c>
      <c r="E60" s="21"/>
    </row>
    <row r="61" spans="1:5" x14ac:dyDescent="0.25">
      <c r="A61" s="41" t="s">
        <v>75</v>
      </c>
      <c r="B61" s="30">
        <v>25</v>
      </c>
      <c r="C61" s="30"/>
      <c r="D61" s="50">
        <f>SUM(B61:C61)</f>
        <v>25</v>
      </c>
      <c r="E61" s="21"/>
    </row>
    <row r="62" spans="1:5" x14ac:dyDescent="0.25">
      <c r="A62" s="41" t="s">
        <v>76</v>
      </c>
      <c r="B62" s="30">
        <v>25</v>
      </c>
      <c r="C62" s="30"/>
      <c r="D62" s="50">
        <f>SUM(B62:C62)</f>
        <v>25</v>
      </c>
      <c r="E62" s="21"/>
    </row>
    <row r="63" spans="1:5" x14ac:dyDescent="0.25">
      <c r="A63" s="41" t="s">
        <v>77</v>
      </c>
      <c r="B63" s="30">
        <v>25</v>
      </c>
      <c r="C63" s="30"/>
      <c r="D63" s="50">
        <f>SUM(B63:C63)</f>
        <v>25</v>
      </c>
      <c r="E63" s="21"/>
    </row>
    <row r="64" spans="1:5" x14ac:dyDescent="0.25">
      <c r="A64" s="41" t="s">
        <v>78</v>
      </c>
      <c r="B64" s="30">
        <v>25</v>
      </c>
      <c r="C64" s="30"/>
      <c r="D64" s="50">
        <f>SUM(B64:C64)</f>
        <v>25</v>
      </c>
      <c r="E64" s="21"/>
    </row>
    <row r="65" spans="1:5" x14ac:dyDescent="0.25">
      <c r="A65" s="4"/>
      <c r="B65" s="30"/>
      <c r="C65" s="30"/>
      <c r="D65" s="36"/>
      <c r="E65" s="21"/>
    </row>
    <row r="66" spans="1:5" x14ac:dyDescent="0.25">
      <c r="A66" s="17" t="s">
        <v>29</v>
      </c>
      <c r="B66" s="51">
        <f>SUM(B67:B80)</f>
        <v>16730</v>
      </c>
      <c r="C66" s="26">
        <f>SUM(C67:C80)</f>
        <v>200</v>
      </c>
      <c r="D66" s="32">
        <f>SUM(D67:D80)</f>
        <v>16930</v>
      </c>
      <c r="E66" s="24"/>
    </row>
    <row r="67" spans="1:5" ht="60" x14ac:dyDescent="0.25">
      <c r="A67" s="38" t="s">
        <v>79</v>
      </c>
      <c r="B67" s="27">
        <v>900</v>
      </c>
      <c r="C67" s="27">
        <v>-200</v>
      </c>
      <c r="D67" s="33">
        <f t="shared" ref="D67:D80" si="3">SUM(B67:C67)</f>
        <v>700</v>
      </c>
      <c r="E67" s="44" t="s">
        <v>134</v>
      </c>
    </row>
    <row r="68" spans="1:5" ht="30" x14ac:dyDescent="0.25">
      <c r="A68" s="38" t="s">
        <v>80</v>
      </c>
      <c r="B68" s="27">
        <v>250</v>
      </c>
      <c r="C68" s="27">
        <v>-100</v>
      </c>
      <c r="D68" s="33">
        <f t="shared" si="3"/>
        <v>150</v>
      </c>
      <c r="E68" s="44" t="s">
        <v>135</v>
      </c>
    </row>
    <row r="69" spans="1:5" x14ac:dyDescent="0.25">
      <c r="A69" s="38" t="s">
        <v>81</v>
      </c>
      <c r="B69" s="27">
        <v>100</v>
      </c>
      <c r="C69" s="30"/>
      <c r="D69" s="33">
        <f t="shared" si="3"/>
        <v>100</v>
      </c>
      <c r="E69" s="44" t="s">
        <v>194</v>
      </c>
    </row>
    <row r="70" spans="1:5" ht="30" x14ac:dyDescent="0.25">
      <c r="A70" s="38" t="s">
        <v>82</v>
      </c>
      <c r="B70" s="27">
        <v>15</v>
      </c>
      <c r="C70" s="30"/>
      <c r="D70" s="33">
        <f t="shared" si="3"/>
        <v>15</v>
      </c>
      <c r="E70" s="44" t="s">
        <v>136</v>
      </c>
    </row>
    <row r="71" spans="1:5" x14ac:dyDescent="0.25">
      <c r="A71" s="38" t="s">
        <v>83</v>
      </c>
      <c r="B71" s="27">
        <v>150</v>
      </c>
      <c r="C71" s="30"/>
      <c r="D71" s="35">
        <f t="shared" si="3"/>
        <v>150</v>
      </c>
      <c r="E71" s="44" t="s">
        <v>195</v>
      </c>
    </row>
    <row r="72" spans="1:5" ht="30" customHeight="1" x14ac:dyDescent="0.25">
      <c r="A72" s="38" t="s">
        <v>84</v>
      </c>
      <c r="B72" s="27">
        <v>3900</v>
      </c>
      <c r="C72" s="27">
        <v>-200</v>
      </c>
      <c r="D72" s="33">
        <f t="shared" si="3"/>
        <v>3700</v>
      </c>
      <c r="E72" s="44" t="s">
        <v>137</v>
      </c>
    </row>
    <row r="73" spans="1:5" x14ac:dyDescent="0.25">
      <c r="A73" s="38" t="s">
        <v>147</v>
      </c>
      <c r="B73" s="27">
        <v>300</v>
      </c>
      <c r="C73" s="30"/>
      <c r="D73" s="33">
        <f t="shared" si="3"/>
        <v>300</v>
      </c>
      <c r="E73" s="44" t="s">
        <v>148</v>
      </c>
    </row>
    <row r="74" spans="1:5" ht="30" x14ac:dyDescent="0.25">
      <c r="A74" s="67" t="s">
        <v>234</v>
      </c>
      <c r="B74" s="27">
        <v>0</v>
      </c>
      <c r="C74" s="27">
        <v>300</v>
      </c>
      <c r="D74" s="33">
        <f t="shared" si="3"/>
        <v>300</v>
      </c>
      <c r="E74" s="44" t="s">
        <v>235</v>
      </c>
    </row>
    <row r="75" spans="1:5" ht="30" x14ac:dyDescent="0.25">
      <c r="A75" s="38" t="s">
        <v>211</v>
      </c>
      <c r="B75" s="27">
        <v>500</v>
      </c>
      <c r="C75" s="30"/>
      <c r="D75" s="33">
        <f t="shared" si="3"/>
        <v>500</v>
      </c>
      <c r="E75" s="44" t="s">
        <v>227</v>
      </c>
    </row>
    <row r="76" spans="1:5" ht="30" x14ac:dyDescent="0.25">
      <c r="A76" s="38" t="s">
        <v>85</v>
      </c>
      <c r="B76" s="27">
        <v>50</v>
      </c>
      <c r="C76" s="30"/>
      <c r="D76" s="33">
        <f t="shared" si="3"/>
        <v>50</v>
      </c>
      <c r="E76" s="44" t="s">
        <v>196</v>
      </c>
    </row>
    <row r="77" spans="1:5" ht="30" x14ac:dyDescent="0.25">
      <c r="A77" s="38" t="s">
        <v>86</v>
      </c>
      <c r="B77" s="27">
        <v>300</v>
      </c>
      <c r="C77" s="30"/>
      <c r="D77" s="35">
        <f t="shared" si="3"/>
        <v>300</v>
      </c>
      <c r="E77" s="44" t="s">
        <v>162</v>
      </c>
    </row>
    <row r="78" spans="1:5" ht="30" x14ac:dyDescent="0.25">
      <c r="A78" s="67" t="s">
        <v>123</v>
      </c>
      <c r="B78" s="27">
        <v>260</v>
      </c>
      <c r="C78" s="27">
        <v>-100</v>
      </c>
      <c r="D78" s="33">
        <f t="shared" si="3"/>
        <v>160</v>
      </c>
      <c r="E78" s="44" t="s">
        <v>160</v>
      </c>
    </row>
    <row r="79" spans="1:5" x14ac:dyDescent="0.25">
      <c r="A79" s="38" t="s">
        <v>87</v>
      </c>
      <c r="B79" s="27">
        <v>5</v>
      </c>
      <c r="C79" s="30"/>
      <c r="D79" s="33">
        <f t="shared" si="3"/>
        <v>5</v>
      </c>
      <c r="E79" s="44" t="s">
        <v>138</v>
      </c>
    </row>
    <row r="80" spans="1:5" ht="30" x14ac:dyDescent="0.25">
      <c r="A80" s="38" t="s">
        <v>164</v>
      </c>
      <c r="B80" s="27">
        <v>10000</v>
      </c>
      <c r="C80" s="27">
        <v>500</v>
      </c>
      <c r="D80" s="33">
        <f t="shared" si="3"/>
        <v>10500</v>
      </c>
      <c r="E80" s="46" t="s">
        <v>236</v>
      </c>
    </row>
    <row r="81" spans="1:5" x14ac:dyDescent="0.25">
      <c r="A81" s="43"/>
      <c r="B81" s="30"/>
      <c r="C81" s="30"/>
      <c r="D81" s="36"/>
      <c r="E81" s="21"/>
    </row>
    <row r="82" spans="1:5" x14ac:dyDescent="0.25">
      <c r="A82" s="17" t="s">
        <v>30</v>
      </c>
      <c r="B82" s="51">
        <f>SUM(B83:B96)</f>
        <v>50130</v>
      </c>
      <c r="C82" s="26">
        <f>SUM(C83:C98)</f>
        <v>-380</v>
      </c>
      <c r="D82" s="32">
        <f>SUM(D83:D97)</f>
        <v>49750</v>
      </c>
      <c r="E82" s="24"/>
    </row>
    <row r="83" spans="1:5" ht="45.6" customHeight="1" x14ac:dyDescent="0.25">
      <c r="A83" s="38" t="s">
        <v>88</v>
      </c>
      <c r="B83" s="27">
        <v>4000</v>
      </c>
      <c r="C83" s="27">
        <v>-500</v>
      </c>
      <c r="D83" s="33">
        <f t="shared" ref="D83:D97" si="4">SUM(B83:C83)</f>
        <v>3500</v>
      </c>
      <c r="E83" s="44" t="s">
        <v>139</v>
      </c>
    </row>
    <row r="84" spans="1:5" ht="135" x14ac:dyDescent="0.25">
      <c r="A84" s="40" t="s">
        <v>154</v>
      </c>
      <c r="B84" s="29">
        <v>24000</v>
      </c>
      <c r="C84" s="29">
        <v>-4310</v>
      </c>
      <c r="D84" s="35">
        <f t="shared" si="4"/>
        <v>19690</v>
      </c>
      <c r="E84" s="46" t="s">
        <v>226</v>
      </c>
    </row>
    <row r="85" spans="1:5" x14ac:dyDescent="0.25">
      <c r="A85" s="40" t="s">
        <v>155</v>
      </c>
      <c r="B85" s="29">
        <v>1000</v>
      </c>
      <c r="C85" s="29">
        <v>-750</v>
      </c>
      <c r="D85" s="35">
        <f t="shared" si="4"/>
        <v>250</v>
      </c>
      <c r="E85" s="46" t="s">
        <v>206</v>
      </c>
    </row>
    <row r="86" spans="1:5" ht="30" x14ac:dyDescent="0.25">
      <c r="A86" s="40" t="s">
        <v>178</v>
      </c>
      <c r="B86" s="29">
        <v>6000</v>
      </c>
      <c r="C86" s="29">
        <v>-1000</v>
      </c>
      <c r="D86" s="35">
        <f t="shared" si="4"/>
        <v>5000</v>
      </c>
      <c r="E86" s="46" t="s">
        <v>207</v>
      </c>
    </row>
    <row r="87" spans="1:5" ht="30" x14ac:dyDescent="0.25">
      <c r="A87" s="40" t="s">
        <v>186</v>
      </c>
      <c r="B87" s="29">
        <v>5000</v>
      </c>
      <c r="C87" s="58"/>
      <c r="D87" s="35">
        <f t="shared" si="4"/>
        <v>5000</v>
      </c>
      <c r="E87" s="46" t="s">
        <v>188</v>
      </c>
    </row>
    <row r="88" spans="1:5" ht="30" x14ac:dyDescent="0.25">
      <c r="A88" s="40" t="s">
        <v>192</v>
      </c>
      <c r="B88" s="29">
        <v>2000</v>
      </c>
      <c r="C88" s="58"/>
      <c r="D88" s="35">
        <f t="shared" si="4"/>
        <v>2000</v>
      </c>
      <c r="E88" s="46" t="s">
        <v>212</v>
      </c>
    </row>
    <row r="89" spans="1:5" ht="45" customHeight="1" x14ac:dyDescent="0.25">
      <c r="A89" s="70" t="s">
        <v>222</v>
      </c>
      <c r="B89" s="29">
        <v>1200</v>
      </c>
      <c r="C89" s="29"/>
      <c r="D89" s="35">
        <f t="shared" si="4"/>
        <v>1200</v>
      </c>
      <c r="E89" s="46" t="s">
        <v>223</v>
      </c>
    </row>
    <row r="90" spans="1:5" ht="14.25" customHeight="1" x14ac:dyDescent="0.25">
      <c r="A90" s="70" t="s">
        <v>224</v>
      </c>
      <c r="B90" s="71">
        <v>4000</v>
      </c>
      <c r="C90" s="71">
        <v>1870</v>
      </c>
      <c r="D90" s="64">
        <f>SUM(B90:C90)</f>
        <v>5870</v>
      </c>
      <c r="E90" s="72" t="s">
        <v>225</v>
      </c>
    </row>
    <row r="91" spans="1:5" ht="14.25" customHeight="1" x14ac:dyDescent="0.25">
      <c r="A91" s="38" t="s">
        <v>173</v>
      </c>
      <c r="B91" s="27">
        <v>20</v>
      </c>
      <c r="C91" s="30"/>
      <c r="D91" s="35">
        <f t="shared" si="4"/>
        <v>20</v>
      </c>
      <c r="E91" s="44"/>
    </row>
    <row r="92" spans="1:5" ht="30" x14ac:dyDescent="0.25">
      <c r="A92" s="38" t="s">
        <v>89</v>
      </c>
      <c r="B92" s="27">
        <v>10</v>
      </c>
      <c r="C92" s="30"/>
      <c r="D92" s="33">
        <f t="shared" si="4"/>
        <v>10</v>
      </c>
      <c r="E92" s="44" t="s">
        <v>140</v>
      </c>
    </row>
    <row r="93" spans="1:5" ht="285" x14ac:dyDescent="0.25">
      <c r="A93" s="38" t="s">
        <v>90</v>
      </c>
      <c r="B93" s="27">
        <v>1500</v>
      </c>
      <c r="C93" s="30"/>
      <c r="D93" s="35">
        <f t="shared" si="4"/>
        <v>1500</v>
      </c>
      <c r="E93" s="46" t="s">
        <v>210</v>
      </c>
    </row>
    <row r="94" spans="1:5" x14ac:dyDescent="0.25">
      <c r="A94" s="38" t="s">
        <v>114</v>
      </c>
      <c r="B94" s="27">
        <v>200</v>
      </c>
      <c r="C94" s="30"/>
      <c r="D94" s="33">
        <f t="shared" si="4"/>
        <v>200</v>
      </c>
      <c r="E94" s="44"/>
    </row>
    <row r="95" spans="1:5" ht="30" x14ac:dyDescent="0.25">
      <c r="A95" s="38" t="s">
        <v>115</v>
      </c>
      <c r="B95" s="27">
        <v>100</v>
      </c>
      <c r="C95" s="30"/>
      <c r="D95" s="33">
        <f t="shared" si="4"/>
        <v>100</v>
      </c>
      <c r="E95" s="44" t="s">
        <v>116</v>
      </c>
    </row>
    <row r="96" spans="1:5" ht="30" x14ac:dyDescent="0.25">
      <c r="A96" s="38" t="s">
        <v>176</v>
      </c>
      <c r="B96" s="27">
        <v>1100</v>
      </c>
      <c r="C96" s="30"/>
      <c r="D96" s="35">
        <f t="shared" si="4"/>
        <v>1100</v>
      </c>
      <c r="E96" s="44"/>
    </row>
    <row r="97" spans="1:5" x14ac:dyDescent="0.25">
      <c r="A97" s="38" t="s">
        <v>238</v>
      </c>
      <c r="B97" s="27">
        <v>0</v>
      </c>
      <c r="C97" s="27">
        <v>4310</v>
      </c>
      <c r="D97" s="35">
        <f t="shared" si="4"/>
        <v>4310</v>
      </c>
      <c r="E97" s="44"/>
    </row>
    <row r="98" spans="1:5" x14ac:dyDescent="0.25">
      <c r="A98" s="38"/>
      <c r="B98" s="27"/>
      <c r="C98" s="30"/>
      <c r="D98" s="35"/>
      <c r="E98" s="44"/>
    </row>
    <row r="99" spans="1:5" x14ac:dyDescent="0.25">
      <c r="A99" s="17" t="s">
        <v>31</v>
      </c>
      <c r="B99" s="26">
        <f>SUM(B100:B102)</f>
        <v>160</v>
      </c>
      <c r="C99" s="26">
        <f>SUM(C100:C102)</f>
        <v>0</v>
      </c>
      <c r="D99" s="32">
        <f>SUM(D100:D102)</f>
        <v>160</v>
      </c>
      <c r="E99" s="24"/>
    </row>
    <row r="100" spans="1:5" x14ac:dyDescent="0.25">
      <c r="A100" s="38" t="s">
        <v>91</v>
      </c>
      <c r="B100" s="27">
        <v>50</v>
      </c>
      <c r="C100" s="30"/>
      <c r="D100" s="33">
        <f>SUM(B100:C100)</f>
        <v>50</v>
      </c>
      <c r="E100" s="44" t="s">
        <v>141</v>
      </c>
    </row>
    <row r="101" spans="1:5" x14ac:dyDescent="0.25">
      <c r="A101" s="38" t="s">
        <v>92</v>
      </c>
      <c r="B101" s="27">
        <v>10</v>
      </c>
      <c r="C101" s="30"/>
      <c r="D101" s="33">
        <f>SUM(B101:C101)</f>
        <v>10</v>
      </c>
      <c r="E101" s="44" t="s">
        <v>142</v>
      </c>
    </row>
    <row r="102" spans="1:5" ht="30" x14ac:dyDescent="0.25">
      <c r="A102" s="38" t="s">
        <v>93</v>
      </c>
      <c r="B102" s="27">
        <v>100</v>
      </c>
      <c r="C102" s="30"/>
      <c r="D102" s="33">
        <f>SUM(B102:C102)</f>
        <v>100</v>
      </c>
      <c r="E102" s="44" t="s">
        <v>143</v>
      </c>
    </row>
    <row r="103" spans="1:5" x14ac:dyDescent="0.25">
      <c r="A103" s="8"/>
      <c r="B103" s="27"/>
      <c r="C103" s="27"/>
      <c r="D103" s="33"/>
      <c r="E103" s="21"/>
    </row>
    <row r="104" spans="1:5" x14ac:dyDescent="0.25">
      <c r="A104" s="17" t="s">
        <v>32</v>
      </c>
      <c r="B104" s="26">
        <f>SUM(B105:B109)</f>
        <v>600</v>
      </c>
      <c r="C104" s="26">
        <f>SUM(C105:C109)</f>
        <v>0</v>
      </c>
      <c r="D104" s="32">
        <f>SUM(D105:D109)</f>
        <v>600</v>
      </c>
      <c r="E104" s="24"/>
    </row>
    <row r="105" spans="1:5" x14ac:dyDescent="0.25">
      <c r="A105" s="38" t="s">
        <v>94</v>
      </c>
      <c r="B105" s="27">
        <v>50</v>
      </c>
      <c r="C105" s="30"/>
      <c r="D105" s="33">
        <f>SUM(B105:C105)</f>
        <v>50</v>
      </c>
      <c r="E105" s="44"/>
    </row>
    <row r="106" spans="1:5" ht="30" x14ac:dyDescent="0.25">
      <c r="A106" s="40" t="s">
        <v>214</v>
      </c>
      <c r="B106" s="29">
        <v>100</v>
      </c>
      <c r="C106" s="58"/>
      <c r="D106" s="35">
        <f>SUM(B106:C106)</f>
        <v>100</v>
      </c>
      <c r="E106" s="46" t="s">
        <v>215</v>
      </c>
    </row>
    <row r="107" spans="1:5" x14ac:dyDescent="0.25">
      <c r="A107" s="40" t="s">
        <v>187</v>
      </c>
      <c r="B107" s="29">
        <v>150</v>
      </c>
      <c r="C107" s="58"/>
      <c r="D107" s="35">
        <f>SUM(B107:C107)</f>
        <v>150</v>
      </c>
      <c r="E107" s="46"/>
    </row>
    <row r="108" spans="1:5" x14ac:dyDescent="0.25">
      <c r="A108" s="70" t="s">
        <v>220</v>
      </c>
      <c r="B108" s="71">
        <v>100</v>
      </c>
      <c r="C108" s="71"/>
      <c r="D108" s="64">
        <f>SUM(B108:C108)</f>
        <v>100</v>
      </c>
      <c r="E108" s="46"/>
    </row>
    <row r="109" spans="1:5" x14ac:dyDescent="0.25">
      <c r="A109" s="38" t="s">
        <v>174</v>
      </c>
      <c r="B109" s="27">
        <v>200</v>
      </c>
      <c r="C109" s="30"/>
      <c r="D109" s="33">
        <f>SUM(B109:C109)</f>
        <v>200</v>
      </c>
      <c r="E109" s="44"/>
    </row>
    <row r="110" spans="1:5" x14ac:dyDescent="0.25">
      <c r="A110" s="4"/>
      <c r="B110" s="30"/>
      <c r="C110" s="30"/>
      <c r="D110" s="36"/>
      <c r="E110" s="44"/>
    </row>
    <row r="111" spans="1:5" x14ac:dyDescent="0.25">
      <c r="A111" s="17" t="s">
        <v>33</v>
      </c>
      <c r="B111" s="26">
        <f>SUM(B112+B124+B125+B126+B127+B128+B129+B130)</f>
        <v>1699.2</v>
      </c>
      <c r="C111" s="26">
        <f>SUM(C112+C124+C125+C126+C127+C128+C129+C130)</f>
        <v>0</v>
      </c>
      <c r="D111" s="32">
        <f>SUM(D112+D124+D125+D126+D127+D128+D129+D130)</f>
        <v>1699.2</v>
      </c>
      <c r="E111" s="24"/>
    </row>
    <row r="112" spans="1:5" x14ac:dyDescent="0.25">
      <c r="A112" s="38" t="s">
        <v>95</v>
      </c>
      <c r="B112" s="27">
        <f>SUM(B113:B123)</f>
        <v>794</v>
      </c>
      <c r="C112" s="27">
        <f>SUM(C113:C123)</f>
        <v>0</v>
      </c>
      <c r="D112" s="33">
        <f>SUM(D113:D123)</f>
        <v>794</v>
      </c>
      <c r="E112" s="44" t="s">
        <v>161</v>
      </c>
    </row>
    <row r="113" spans="1:5" x14ac:dyDescent="0.25">
      <c r="A113" s="41" t="s">
        <v>96</v>
      </c>
      <c r="B113" s="30">
        <v>398</v>
      </c>
      <c r="C113" s="30"/>
      <c r="D113" s="36">
        <f t="shared" ref="D113:D130" si="5">SUM(B113:C113)</f>
        <v>398</v>
      </c>
      <c r="E113" s="44"/>
    </row>
    <row r="114" spans="1:5" x14ac:dyDescent="0.25">
      <c r="A114" s="41" t="s">
        <v>97</v>
      </c>
      <c r="B114" s="30">
        <v>175</v>
      </c>
      <c r="C114" s="30"/>
      <c r="D114" s="36">
        <f t="shared" si="5"/>
        <v>175</v>
      </c>
      <c r="E114" s="44"/>
    </row>
    <row r="115" spans="1:5" x14ac:dyDescent="0.25">
      <c r="A115" s="41" t="s">
        <v>149</v>
      </c>
      <c r="B115" s="30">
        <v>10</v>
      </c>
      <c r="C115" s="30"/>
      <c r="D115" s="36">
        <f t="shared" si="5"/>
        <v>10</v>
      </c>
      <c r="E115" s="44"/>
    </row>
    <row r="116" spans="1:5" x14ac:dyDescent="0.25">
      <c r="A116" s="41" t="s">
        <v>54</v>
      </c>
      <c r="B116" s="30">
        <v>2</v>
      </c>
      <c r="C116" s="30"/>
      <c r="D116" s="36">
        <f t="shared" si="5"/>
        <v>2</v>
      </c>
      <c r="E116" s="44"/>
    </row>
    <row r="117" spans="1:5" ht="45" x14ac:dyDescent="0.25">
      <c r="A117" s="41" t="s">
        <v>98</v>
      </c>
      <c r="B117" s="30">
        <v>110</v>
      </c>
      <c r="C117" s="30"/>
      <c r="D117" s="36">
        <f t="shared" si="5"/>
        <v>110</v>
      </c>
      <c r="E117" s="44" t="s">
        <v>129</v>
      </c>
    </row>
    <row r="118" spans="1:5" x14ac:dyDescent="0.25">
      <c r="A118" s="41" t="s">
        <v>99</v>
      </c>
      <c r="B118" s="30">
        <v>20</v>
      </c>
      <c r="C118" s="30"/>
      <c r="D118" s="36">
        <f t="shared" si="5"/>
        <v>20</v>
      </c>
      <c r="E118" s="44"/>
    </row>
    <row r="119" spans="1:5" x14ac:dyDescent="0.25">
      <c r="A119" s="41" t="s">
        <v>100</v>
      </c>
      <c r="B119" s="30">
        <v>5</v>
      </c>
      <c r="C119" s="30"/>
      <c r="D119" s="36">
        <f t="shared" si="5"/>
        <v>5</v>
      </c>
      <c r="E119" s="44"/>
    </row>
    <row r="120" spans="1:5" x14ac:dyDescent="0.25">
      <c r="A120" s="41" t="s">
        <v>101</v>
      </c>
      <c r="B120" s="30">
        <v>10</v>
      </c>
      <c r="C120" s="30"/>
      <c r="D120" s="36">
        <f t="shared" si="5"/>
        <v>10</v>
      </c>
      <c r="E120" s="44"/>
    </row>
    <row r="121" spans="1:5" x14ac:dyDescent="0.25">
      <c r="A121" s="41" t="s">
        <v>165</v>
      </c>
      <c r="B121" s="30">
        <v>50</v>
      </c>
      <c r="C121" s="30"/>
      <c r="D121" s="36">
        <f t="shared" si="5"/>
        <v>50</v>
      </c>
      <c r="E121" s="44"/>
    </row>
    <row r="122" spans="1:5" x14ac:dyDescent="0.25">
      <c r="A122" s="41" t="s">
        <v>102</v>
      </c>
      <c r="B122" s="30">
        <v>10</v>
      </c>
      <c r="C122" s="30"/>
      <c r="D122" s="36">
        <f t="shared" si="5"/>
        <v>10</v>
      </c>
      <c r="E122" s="44"/>
    </row>
    <row r="123" spans="1:5" x14ac:dyDescent="0.25">
      <c r="A123" s="41" t="s">
        <v>103</v>
      </c>
      <c r="B123" s="30">
        <v>4</v>
      </c>
      <c r="C123" s="30"/>
      <c r="D123" s="36">
        <f t="shared" si="5"/>
        <v>4</v>
      </c>
      <c r="E123" s="44"/>
    </row>
    <row r="124" spans="1:5" x14ac:dyDescent="0.25">
      <c r="A124" s="38" t="s">
        <v>104</v>
      </c>
      <c r="B124" s="27">
        <v>20</v>
      </c>
      <c r="C124" s="30"/>
      <c r="D124" s="33">
        <f t="shared" si="5"/>
        <v>20</v>
      </c>
      <c r="E124" s="44"/>
    </row>
    <row r="125" spans="1:5" ht="30" x14ac:dyDescent="0.25">
      <c r="A125" s="38" t="s">
        <v>81</v>
      </c>
      <c r="B125" s="27">
        <v>15</v>
      </c>
      <c r="C125" s="30"/>
      <c r="D125" s="33">
        <f t="shared" si="5"/>
        <v>15</v>
      </c>
      <c r="E125" s="44" t="s">
        <v>128</v>
      </c>
    </row>
    <row r="126" spans="1:5" ht="45" x14ac:dyDescent="0.25">
      <c r="A126" s="38" t="s">
        <v>105</v>
      </c>
      <c r="B126" s="27">
        <v>600</v>
      </c>
      <c r="C126" s="30"/>
      <c r="D126" s="35">
        <f t="shared" si="5"/>
        <v>600</v>
      </c>
      <c r="E126" s="44" t="s">
        <v>127</v>
      </c>
    </row>
    <row r="127" spans="1:5" ht="30" x14ac:dyDescent="0.25">
      <c r="A127" s="38" t="s">
        <v>106</v>
      </c>
      <c r="B127" s="27">
        <v>60.2</v>
      </c>
      <c r="C127" s="30"/>
      <c r="D127" s="33">
        <f t="shared" si="5"/>
        <v>60.2</v>
      </c>
      <c r="E127" s="44" t="s">
        <v>126</v>
      </c>
    </row>
    <row r="128" spans="1:5" ht="30" x14ac:dyDescent="0.25">
      <c r="A128" s="38" t="s">
        <v>107</v>
      </c>
      <c r="B128" s="27">
        <v>60</v>
      </c>
      <c r="C128" s="30"/>
      <c r="D128" s="33">
        <f t="shared" si="5"/>
        <v>60</v>
      </c>
      <c r="E128" s="44" t="s">
        <v>125</v>
      </c>
    </row>
    <row r="129" spans="1:7" x14ac:dyDescent="0.25">
      <c r="A129" s="38" t="s">
        <v>108</v>
      </c>
      <c r="B129" s="27">
        <v>50</v>
      </c>
      <c r="C129" s="30"/>
      <c r="D129" s="33">
        <f t="shared" si="5"/>
        <v>50</v>
      </c>
      <c r="E129" s="44"/>
    </row>
    <row r="130" spans="1:7" x14ac:dyDescent="0.25">
      <c r="A130" s="38" t="s">
        <v>174</v>
      </c>
      <c r="B130" s="27">
        <v>100</v>
      </c>
      <c r="C130" s="30"/>
      <c r="D130" s="33">
        <f t="shared" si="5"/>
        <v>100</v>
      </c>
      <c r="E130" s="44"/>
    </row>
    <row r="131" spans="1:7" x14ac:dyDescent="0.25">
      <c r="A131" s="8"/>
      <c r="B131" s="27"/>
      <c r="C131" s="27"/>
      <c r="D131" s="33"/>
      <c r="E131" s="44"/>
    </row>
    <row r="132" spans="1:7" x14ac:dyDescent="0.25">
      <c r="A132" s="17" t="s">
        <v>34</v>
      </c>
      <c r="B132" s="26">
        <f>SUM(B133:B138)</f>
        <v>2512.9</v>
      </c>
      <c r="C132" s="26">
        <f>SUM(C133:C138)</f>
        <v>-366.8</v>
      </c>
      <c r="D132" s="32">
        <f>SUM(D133:D138)</f>
        <v>2146.1</v>
      </c>
      <c r="E132" s="47"/>
    </row>
    <row r="133" spans="1:7" x14ac:dyDescent="0.25">
      <c r="A133" s="38" t="s">
        <v>109</v>
      </c>
      <c r="B133" s="27">
        <v>100</v>
      </c>
      <c r="C133" s="27"/>
      <c r="D133" s="35">
        <f t="shared" ref="D133:D138" si="6">SUM(B133:C133)</f>
        <v>100</v>
      </c>
      <c r="E133" s="44"/>
    </row>
    <row r="134" spans="1:7" ht="30" x14ac:dyDescent="0.25">
      <c r="A134" s="38" t="s">
        <v>110</v>
      </c>
      <c r="B134" s="27">
        <v>370</v>
      </c>
      <c r="C134" s="27"/>
      <c r="D134" s="33">
        <f t="shared" si="6"/>
        <v>370</v>
      </c>
      <c r="E134" s="44" t="s">
        <v>175</v>
      </c>
    </row>
    <row r="135" spans="1:7" x14ac:dyDescent="0.25">
      <c r="A135" s="38" t="s">
        <v>111</v>
      </c>
      <c r="B135" s="27">
        <v>103.9</v>
      </c>
      <c r="C135" s="27">
        <v>-4.8</v>
      </c>
      <c r="D135" s="33">
        <f t="shared" si="6"/>
        <v>99.100000000000009</v>
      </c>
      <c r="E135" s="44"/>
    </row>
    <row r="136" spans="1:7" x14ac:dyDescent="0.25">
      <c r="A136" s="38" t="s">
        <v>112</v>
      </c>
      <c r="B136" s="27">
        <v>1719</v>
      </c>
      <c r="C136" s="27">
        <v>-362</v>
      </c>
      <c r="D136" s="64">
        <f t="shared" si="6"/>
        <v>1357</v>
      </c>
      <c r="E136" s="44"/>
      <c r="G136" s="56"/>
    </row>
    <row r="137" spans="1:7" ht="75" x14ac:dyDescent="0.25">
      <c r="A137" s="38" t="s">
        <v>113</v>
      </c>
      <c r="B137" s="27">
        <v>50</v>
      </c>
      <c r="C137" s="27"/>
      <c r="D137" s="33">
        <f t="shared" si="6"/>
        <v>50</v>
      </c>
      <c r="E137" s="44" t="s">
        <v>124</v>
      </c>
    </row>
    <row r="138" spans="1:7" ht="30" x14ac:dyDescent="0.25">
      <c r="A138" s="38" t="s">
        <v>184</v>
      </c>
      <c r="B138" s="27">
        <v>170</v>
      </c>
      <c r="C138" s="27"/>
      <c r="D138" s="35">
        <f t="shared" si="6"/>
        <v>170</v>
      </c>
      <c r="E138" s="44" t="s">
        <v>185</v>
      </c>
    </row>
    <row r="139" spans="1:7" x14ac:dyDescent="0.25">
      <c r="A139" s="38"/>
      <c r="B139" s="27"/>
      <c r="C139" s="27"/>
      <c r="D139" s="33"/>
      <c r="E139" s="44"/>
    </row>
    <row r="140" spans="1:7" x14ac:dyDescent="0.25">
      <c r="A140" s="54" t="s">
        <v>150</v>
      </c>
      <c r="B140" s="26">
        <f>SUM(B141)</f>
        <v>2751.3</v>
      </c>
      <c r="C140" s="26">
        <f>SUM(C141)</f>
        <v>886.3</v>
      </c>
      <c r="D140" s="32">
        <f>SUM(D141)</f>
        <v>3637.6000000000004</v>
      </c>
      <c r="E140" s="57"/>
    </row>
    <row r="141" spans="1:7" x14ac:dyDescent="0.25">
      <c r="A141" s="38" t="s">
        <v>151</v>
      </c>
      <c r="B141" s="27">
        <f>SUM(B142:B145)</f>
        <v>2751.3</v>
      </c>
      <c r="C141" s="27">
        <f>SUM(C142:C145)</f>
        <v>886.3</v>
      </c>
      <c r="D141" s="33">
        <f>SUM(D142:D145)</f>
        <v>3637.6000000000004</v>
      </c>
      <c r="E141" s="44"/>
    </row>
    <row r="142" spans="1:7" ht="45" x14ac:dyDescent="0.25">
      <c r="A142" s="41" t="s">
        <v>152</v>
      </c>
      <c r="B142" s="27">
        <v>2751.3</v>
      </c>
      <c r="C142" s="30"/>
      <c r="D142" s="33">
        <f>SUM(B142:C142)</f>
        <v>2751.3</v>
      </c>
      <c r="E142" s="48" t="s">
        <v>209</v>
      </c>
      <c r="F142" s="56"/>
    </row>
    <row r="143" spans="1:7" x14ac:dyDescent="0.25">
      <c r="A143" s="41" t="s">
        <v>157</v>
      </c>
      <c r="B143" s="27">
        <v>0</v>
      </c>
      <c r="C143" s="27">
        <v>36.299999999999997</v>
      </c>
      <c r="D143" s="33">
        <f>SUM(B143:C143)</f>
        <v>36.299999999999997</v>
      </c>
      <c r="E143" s="44"/>
    </row>
    <row r="144" spans="1:7" ht="15" customHeight="1" x14ac:dyDescent="0.25">
      <c r="A144" s="41" t="s">
        <v>229</v>
      </c>
      <c r="B144" s="27">
        <v>0</v>
      </c>
      <c r="C144" s="27">
        <v>600</v>
      </c>
      <c r="D144" s="33">
        <f>SUM(B144:C144)</f>
        <v>600</v>
      </c>
      <c r="E144" s="73"/>
    </row>
    <row r="145" spans="1:5" ht="77.25" customHeight="1" x14ac:dyDescent="0.25">
      <c r="A145" s="41" t="s">
        <v>239</v>
      </c>
      <c r="B145" s="27">
        <v>0</v>
      </c>
      <c r="C145" s="27">
        <v>250</v>
      </c>
      <c r="D145" s="33">
        <f>SUM(B145:C145)</f>
        <v>250</v>
      </c>
      <c r="E145" s="48" t="s">
        <v>240</v>
      </c>
    </row>
    <row r="146" spans="1:5" x14ac:dyDescent="0.25">
      <c r="A146" s="41"/>
      <c r="B146" s="27"/>
      <c r="C146" s="27"/>
      <c r="D146" s="33"/>
      <c r="E146" s="44"/>
    </row>
    <row r="147" spans="1:5" x14ac:dyDescent="0.25">
      <c r="A147" s="54" t="s">
        <v>153</v>
      </c>
      <c r="B147" s="26">
        <v>600</v>
      </c>
      <c r="C147" s="26"/>
      <c r="D147" s="32">
        <f>SUM(B147:C147)</f>
        <v>600</v>
      </c>
      <c r="E147" s="57"/>
    </row>
    <row r="148" spans="1:5" x14ac:dyDescent="0.25">
      <c r="A148" s="4"/>
      <c r="B148" s="30"/>
      <c r="C148" s="30"/>
      <c r="D148" s="36"/>
      <c r="E148" s="44"/>
    </row>
    <row r="149" spans="1:5" x14ac:dyDescent="0.25">
      <c r="A149" s="19" t="s">
        <v>35</v>
      </c>
      <c r="B149" s="31">
        <f>SUM(B7+B28+B31+B66+B82+B99+B104+B111+B132+B140+B147)</f>
        <v>101855.4</v>
      </c>
      <c r="C149" s="31">
        <f>SUM(C7+C28+C31+C66+C82+C99+C104+C111+C132+C140+C147)</f>
        <v>16.5</v>
      </c>
      <c r="D149" s="37">
        <f>SUM(D7+D28+D31+D66+D82+D99+D104+D111+D132+D140+D147)</f>
        <v>101871.90000000001</v>
      </c>
      <c r="E149" s="25"/>
    </row>
    <row r="151" spans="1:5" x14ac:dyDescent="0.25">
      <c r="E151" s="60"/>
    </row>
    <row r="152" spans="1:5" x14ac:dyDescent="0.25">
      <c r="E152" s="56"/>
    </row>
  </sheetData>
  <mergeCells count="4">
    <mergeCell ref="A1:E1"/>
    <mergeCell ref="A3:E3"/>
    <mergeCell ref="A4:E4"/>
    <mergeCell ref="A2:E2"/>
  </mergeCells>
  <pageMargins left="0.59055118110236227" right="0.59055118110236227" top="0.78740157480314965" bottom="0.78740157480314965" header="0.31496062992125984" footer="0.31496062992125984"/>
  <pageSetup paperSize="9" orientation="landscape" horizont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PRIJMY</vt:lpstr>
      <vt:lpstr>VYDAJE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Hývlová Simona</dc:creator>
  <cp:lastModifiedBy>Hývlová Simona</cp:lastModifiedBy>
  <cp:lastPrinted>2025-08-28T08:42:31Z</cp:lastPrinted>
  <dcterms:created xsi:type="dcterms:W3CDTF">2017-10-26T07:12:17Z</dcterms:created>
  <dcterms:modified xsi:type="dcterms:W3CDTF">2025-09-02T11:21:42Z</dcterms:modified>
</cp:coreProperties>
</file>